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lenovo\Desktop\农村特派员通知\11.30提交\"/>
    </mc:Choice>
  </mc:AlternateContent>
  <xr:revisionPtr revIDLastSave="0" documentId="13_ncr:1_{1AC72355-B086-4380-8E6E-2CBA60BE7E6F}" xr6:coauthVersionLast="47" xr6:coauthVersionMax="47" xr10:uidLastSave="{00000000-0000-0000-0000-000000000000}"/>
  <bookViews>
    <workbookView xWindow="-108" yWindow="-108" windowWidth="23256" windowHeight="12576" tabRatio="793" xr2:uid="{00000000-000D-0000-FFFF-FFFF00000000}"/>
  </bookViews>
  <sheets>
    <sheet name="附表一决算表" sheetId="18" r:id="rId1"/>
    <sheet name="附表三自筹表" sheetId="15" state="hidden" r:id="rId2"/>
    <sheet name="德力光电-旧" sheetId="19" state="hidden" r:id="rId3"/>
    <sheet name="华瑞光源-未更新" sheetId="37" state="hidden" r:id="rId4"/>
    <sheet name="德力" sheetId="40" state="hidden" r:id="rId5"/>
    <sheet name="华瑞光源-整改中" sheetId="38" state="hidden" r:id="rId6"/>
    <sheet name="华瑞-部分附件待补充" sheetId="43" state="hidden" r:id="rId7"/>
    <sheet name="龙华" sheetId="24" state="hidden" r:id="rId8"/>
    <sheet name="中大-袁" sheetId="22" state="hidden" r:id="rId9"/>
    <sheet name="华瑞光源-旧" sheetId="33" state="hidden" r:id="rId10"/>
    <sheet name="中昊-袁" sheetId="21" state="hidden" r:id="rId11"/>
    <sheet name="华瑞光源（旧" sheetId="20" state="hidden" r:id="rId12"/>
    <sheet name="瑞丰-袁" sheetId="23" state="hidden" r:id="rId13"/>
    <sheet name="其他" sheetId="26" state="hidden" r:id="rId14"/>
    <sheet name="Sheet1" sheetId="27" state="hidden" r:id="rId15"/>
    <sheet name="Sheet4" sheetId="30" state="hidden" r:id="rId16"/>
    <sheet name="Sheet2" sheetId="31" state="hidden" r:id="rId17"/>
    <sheet name="龙华旧表" sheetId="34" state="hidden" r:id="rId18"/>
    <sheet name="Sheet3" sheetId="39" state="hidden" r:id="rId19"/>
    <sheet name="预算调整" sheetId="42" state="hidden" r:id="rId20"/>
    <sheet name="正文表格" sheetId="25" state="hidden" r:id="rId21"/>
  </sheets>
  <externalReferences>
    <externalReference r:id="rId22"/>
    <externalReference r:id="rId23"/>
  </externalReferences>
  <definedNames>
    <definedName name="_xlnm._FilterDatabase" localSheetId="18" hidden="1">Sheet3!$A$1:$D$29</definedName>
    <definedName name="_xlnm._FilterDatabase" localSheetId="15" hidden="1">Sheet4!$A$1:$U$1</definedName>
    <definedName name="_xlnm._FilterDatabase" localSheetId="4" hidden="1">德力!$A$1:$K$270</definedName>
    <definedName name="_xlnm._FilterDatabase" localSheetId="2" hidden="1">'德力光电-旧'!$A$1:$M$265</definedName>
    <definedName name="_xlnm._FilterDatabase" localSheetId="1" hidden="1">附表三自筹表!$A$5:$E$22</definedName>
    <definedName name="_xlnm._FilterDatabase" localSheetId="6" hidden="1">'华瑞-部分附件待补充'!$A$1:$R$77</definedName>
    <definedName name="_xlnm._FilterDatabase" localSheetId="11" hidden="1">'华瑞光源（旧'!$A$1:$H$70</definedName>
    <definedName name="_xlnm._FilterDatabase" localSheetId="9" hidden="1">'华瑞光源-旧'!$A$1:$U$70</definedName>
    <definedName name="_xlnm._FilterDatabase" localSheetId="3" hidden="1">'华瑞光源-未更新'!$B$1:$F$71</definedName>
    <definedName name="_xlnm._FilterDatabase" localSheetId="5" hidden="1">'华瑞光源-整改中'!$A$1:$R$77</definedName>
    <definedName name="_xlnm._FilterDatabase" localSheetId="7" hidden="1">龙华!$A$1:$IO$148</definedName>
    <definedName name="_xlnm._FilterDatabase" localSheetId="12" hidden="1">'瑞丰-袁'!$A$1:$G$196</definedName>
    <definedName name="_xlnm._FilterDatabase" localSheetId="8" hidden="1">'中大-袁'!$A$1:$E$141</definedName>
    <definedName name="_xlnm._FilterDatabase" localSheetId="10" hidden="1">'中昊-袁'!$A$1:$F$86</definedName>
    <definedName name="_xlnm.Print_Area" localSheetId="0">附表一决算表!$A$1:$L$24</definedName>
    <definedName name="_xlnm.Print_Titles" localSheetId="1">附表三自筹表!$5:$5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3" i="25" l="1"/>
  <c r="E53" i="25"/>
  <c r="D53" i="25"/>
  <c r="C53" i="25"/>
  <c r="B53" i="25"/>
  <c r="G53" i="25" s="1"/>
  <c r="G52" i="25"/>
  <c r="G51" i="25"/>
  <c r="G50" i="25"/>
  <c r="G49" i="25"/>
  <c r="G48" i="25"/>
  <c r="G47" i="25"/>
  <c r="F40" i="25"/>
  <c r="F39" i="25"/>
  <c r="F38" i="25"/>
  <c r="F37" i="25"/>
  <c r="F36" i="25"/>
  <c r="F35" i="25"/>
  <c r="F34" i="25"/>
  <c r="F33" i="25"/>
  <c r="F32" i="25"/>
  <c r="F31" i="25"/>
  <c r="F30" i="25"/>
  <c r="F29" i="25"/>
  <c r="F28" i="25"/>
  <c r="F27" i="25"/>
  <c r="F26" i="25"/>
  <c r="E25" i="25"/>
  <c r="E41" i="25" s="1"/>
  <c r="D25" i="25"/>
  <c r="D41" i="25" s="1"/>
  <c r="C25" i="25"/>
  <c r="C41" i="25" s="1"/>
  <c r="B25" i="25"/>
  <c r="B41" i="25" s="1"/>
  <c r="F24" i="25"/>
  <c r="D20" i="25"/>
  <c r="C19" i="25"/>
  <c r="F19" i="25" s="1"/>
  <c r="B19" i="25"/>
  <c r="F18" i="25"/>
  <c r="F17" i="25"/>
  <c r="F16" i="25"/>
  <c r="F15" i="25"/>
  <c r="F14" i="25"/>
  <c r="F13" i="25"/>
  <c r="F12" i="25"/>
  <c r="F11" i="25"/>
  <c r="F10" i="25"/>
  <c r="F9" i="25"/>
  <c r="F8" i="25"/>
  <c r="F7" i="25"/>
  <c r="F6" i="25"/>
  <c r="F5" i="25"/>
  <c r="F4" i="25"/>
  <c r="E4" i="25"/>
  <c r="E20" i="25" s="1"/>
  <c r="D4" i="25"/>
  <c r="C4" i="25"/>
  <c r="C20" i="25" s="1"/>
  <c r="B4" i="25"/>
  <c r="B20" i="25" s="1"/>
  <c r="F20" i="25" s="1"/>
  <c r="F3" i="25"/>
  <c r="P57" i="42"/>
  <c r="L57" i="42"/>
  <c r="J57" i="42"/>
  <c r="I57" i="42"/>
  <c r="G57" i="42"/>
  <c r="F57" i="42"/>
  <c r="E57" i="42"/>
  <c r="Q57" i="42" s="1"/>
  <c r="D57" i="42"/>
  <c r="C57" i="42"/>
  <c r="R57" i="42" s="1"/>
  <c r="B57" i="42"/>
  <c r="R56" i="42"/>
  <c r="Q56" i="42"/>
  <c r="P56" i="42"/>
  <c r="O56" i="42"/>
  <c r="N56" i="42"/>
  <c r="M56" i="42"/>
  <c r="K56" i="42"/>
  <c r="H56" i="42"/>
  <c r="S56" i="42" s="1"/>
  <c r="R55" i="42"/>
  <c r="Q55" i="42"/>
  <c r="P55" i="42"/>
  <c r="O55" i="42"/>
  <c r="N55" i="42"/>
  <c r="M55" i="42"/>
  <c r="K55" i="42"/>
  <c r="H55" i="42"/>
  <c r="S55" i="42" s="1"/>
  <c r="R54" i="42"/>
  <c r="Q54" i="42"/>
  <c r="P54" i="42"/>
  <c r="N54" i="42"/>
  <c r="M54" i="42"/>
  <c r="K54" i="42"/>
  <c r="O54" i="42" s="1"/>
  <c r="H54" i="42"/>
  <c r="S54" i="42" s="1"/>
  <c r="R53" i="42"/>
  <c r="Q53" i="42"/>
  <c r="P53" i="42"/>
  <c r="N53" i="42"/>
  <c r="M53" i="42"/>
  <c r="K53" i="42"/>
  <c r="O53" i="42" s="1"/>
  <c r="H53" i="42"/>
  <c r="S53" i="42" s="1"/>
  <c r="R52" i="42"/>
  <c r="Q52" i="42"/>
  <c r="P52" i="42"/>
  <c r="N52" i="42"/>
  <c r="M52" i="42"/>
  <c r="K52" i="42"/>
  <c r="O52" i="42" s="1"/>
  <c r="H52" i="42"/>
  <c r="S52" i="42" s="1"/>
  <c r="R51" i="42"/>
  <c r="Q51" i="42"/>
  <c r="P51" i="42"/>
  <c r="N51" i="42"/>
  <c r="M51" i="42"/>
  <c r="K51" i="42"/>
  <c r="O51" i="42" s="1"/>
  <c r="H51" i="42"/>
  <c r="R50" i="42"/>
  <c r="Q50" i="42"/>
  <c r="P50" i="42"/>
  <c r="N50" i="42"/>
  <c r="M50" i="42"/>
  <c r="K50" i="42"/>
  <c r="O50" i="42" s="1"/>
  <c r="H50" i="42"/>
  <c r="S50" i="42" s="1"/>
  <c r="R49" i="42"/>
  <c r="Q49" i="42"/>
  <c r="P49" i="42"/>
  <c r="N49" i="42"/>
  <c r="M49" i="42"/>
  <c r="O49" i="42" s="1"/>
  <c r="K49" i="42"/>
  <c r="H49" i="42"/>
  <c r="R48" i="42"/>
  <c r="Q48" i="42"/>
  <c r="P48" i="42"/>
  <c r="O48" i="42"/>
  <c r="N48" i="42"/>
  <c r="M48" i="42"/>
  <c r="K48" i="42"/>
  <c r="H48" i="42"/>
  <c r="S48" i="42" s="1"/>
  <c r="R47" i="42"/>
  <c r="Q47" i="42"/>
  <c r="P47" i="42"/>
  <c r="O47" i="42"/>
  <c r="N47" i="42"/>
  <c r="M47" i="42"/>
  <c r="K47" i="42"/>
  <c r="H47" i="42"/>
  <c r="S47" i="42" s="1"/>
  <c r="R46" i="42"/>
  <c r="Q46" i="42"/>
  <c r="P46" i="42"/>
  <c r="N46" i="42"/>
  <c r="M46" i="42"/>
  <c r="K46" i="42"/>
  <c r="O46" i="42" s="1"/>
  <c r="H46" i="42"/>
  <c r="R45" i="42"/>
  <c r="Q45" i="42"/>
  <c r="P45" i="42"/>
  <c r="N45" i="42"/>
  <c r="M45" i="42"/>
  <c r="K45" i="42"/>
  <c r="O45" i="42" s="1"/>
  <c r="H45" i="42"/>
  <c r="R44" i="42"/>
  <c r="Q44" i="42"/>
  <c r="P44" i="42"/>
  <c r="N44" i="42"/>
  <c r="M44" i="42"/>
  <c r="K44" i="42"/>
  <c r="O44" i="42" s="1"/>
  <c r="H44" i="42"/>
  <c r="H57" i="42" s="1"/>
  <c r="R43" i="42"/>
  <c r="Q43" i="42"/>
  <c r="P43" i="42"/>
  <c r="N43" i="42"/>
  <c r="N57" i="42" s="1"/>
  <c r="M43" i="42"/>
  <c r="M57" i="42" s="1"/>
  <c r="K43" i="42"/>
  <c r="K57" i="42" s="1"/>
  <c r="H43" i="42"/>
  <c r="F41" i="42"/>
  <c r="F40" i="42"/>
  <c r="F39" i="42"/>
  <c r="F38" i="42"/>
  <c r="F37" i="42"/>
  <c r="F36" i="42"/>
  <c r="Y16" i="42"/>
  <c r="W16" i="42"/>
  <c r="V16" i="42"/>
  <c r="U16" i="42"/>
  <c r="S16" i="42"/>
  <c r="R16" i="42"/>
  <c r="O16" i="42"/>
  <c r="N16" i="42"/>
  <c r="M16" i="42"/>
  <c r="K16" i="42"/>
  <c r="J16" i="42"/>
  <c r="G16" i="42"/>
  <c r="F16" i="42"/>
  <c r="D16" i="42"/>
  <c r="C16" i="42"/>
  <c r="B16" i="42"/>
  <c r="X15" i="42"/>
  <c r="T15" i="42"/>
  <c r="Q15" i="42"/>
  <c r="P15" i="42"/>
  <c r="L15" i="42"/>
  <c r="I15" i="42"/>
  <c r="H15" i="42"/>
  <c r="E15" i="42"/>
  <c r="D15" i="42"/>
  <c r="X14" i="42"/>
  <c r="T14" i="42"/>
  <c r="Q14" i="42"/>
  <c r="P14" i="42"/>
  <c r="L14" i="42"/>
  <c r="I14" i="42"/>
  <c r="H14" i="42"/>
  <c r="E14" i="42"/>
  <c r="D14" i="42"/>
  <c r="X13" i="42"/>
  <c r="T13" i="42"/>
  <c r="Q13" i="42"/>
  <c r="P13" i="42"/>
  <c r="L13" i="42"/>
  <c r="I13" i="42"/>
  <c r="H13" i="42"/>
  <c r="D13" i="42"/>
  <c r="X12" i="42"/>
  <c r="T12" i="42"/>
  <c r="Q12" i="42"/>
  <c r="P12" i="42"/>
  <c r="L12" i="42"/>
  <c r="I12" i="42"/>
  <c r="H12" i="42"/>
  <c r="D12" i="42"/>
  <c r="X11" i="42"/>
  <c r="T11" i="42"/>
  <c r="Q11" i="42"/>
  <c r="P11" i="42"/>
  <c r="L11" i="42"/>
  <c r="I11" i="42"/>
  <c r="H11" i="42"/>
  <c r="E11" i="42"/>
  <c r="D11" i="42"/>
  <c r="X10" i="42"/>
  <c r="T10" i="42"/>
  <c r="Q10" i="42"/>
  <c r="P10" i="42"/>
  <c r="L10" i="42"/>
  <c r="I10" i="42"/>
  <c r="H10" i="42"/>
  <c r="E10" i="42"/>
  <c r="D10" i="42"/>
  <c r="X9" i="42"/>
  <c r="T9" i="42"/>
  <c r="P9" i="42"/>
  <c r="L9" i="42"/>
  <c r="I9" i="42"/>
  <c r="H9" i="42"/>
  <c r="D9" i="42"/>
  <c r="X8" i="42"/>
  <c r="T8" i="42"/>
  <c r="P8" i="42"/>
  <c r="L8" i="42"/>
  <c r="I8" i="42"/>
  <c r="H8" i="42"/>
  <c r="D8" i="42"/>
  <c r="X7" i="42"/>
  <c r="T7" i="42"/>
  <c r="Q7" i="42"/>
  <c r="P7" i="42"/>
  <c r="L7" i="42"/>
  <c r="H7" i="42"/>
  <c r="D7" i="42"/>
  <c r="X6" i="42"/>
  <c r="T6" i="42"/>
  <c r="P6" i="42"/>
  <c r="L6" i="42"/>
  <c r="I6" i="42"/>
  <c r="H6" i="42"/>
  <c r="E6" i="42"/>
  <c r="D6" i="42"/>
  <c r="X5" i="42"/>
  <c r="T5" i="42"/>
  <c r="Q5" i="42"/>
  <c r="P5" i="42"/>
  <c r="L5" i="42"/>
  <c r="I5" i="42"/>
  <c r="H5" i="42"/>
  <c r="E5" i="42"/>
  <c r="D5" i="42"/>
  <c r="X4" i="42"/>
  <c r="T4" i="42"/>
  <c r="Q4" i="42"/>
  <c r="P4" i="42"/>
  <c r="L4" i="42"/>
  <c r="I4" i="42"/>
  <c r="H4" i="42"/>
  <c r="E4" i="42"/>
  <c r="E16" i="42" s="1"/>
  <c r="D4" i="42"/>
  <c r="X3" i="42"/>
  <c r="T3" i="42"/>
  <c r="P3" i="42"/>
  <c r="L3" i="42"/>
  <c r="H3" i="42"/>
  <c r="D3" i="42"/>
  <c r="X2" i="42"/>
  <c r="T2" i="42"/>
  <c r="Q2" i="42"/>
  <c r="Q16" i="42" s="1"/>
  <c r="P2" i="42"/>
  <c r="L2" i="42"/>
  <c r="I2" i="42"/>
  <c r="I16" i="42" s="1"/>
  <c r="H2" i="42"/>
  <c r="E2" i="42"/>
  <c r="D2" i="42"/>
  <c r="C149" i="34"/>
  <c r="D149" i="34" s="1"/>
  <c r="C148" i="34"/>
  <c r="D148" i="34" s="1"/>
  <c r="C147" i="34"/>
  <c r="D147" i="34" s="1"/>
  <c r="C146" i="34"/>
  <c r="D146" i="34" s="1"/>
  <c r="C145" i="34"/>
  <c r="D145" i="34" s="1"/>
  <c r="C144" i="34"/>
  <c r="D144" i="34" s="1"/>
  <c r="C143" i="34"/>
  <c r="D143" i="34" s="1"/>
  <c r="C142" i="34"/>
  <c r="D142" i="34" s="1"/>
  <c r="C141" i="34"/>
  <c r="D141" i="34" s="1"/>
  <c r="C140" i="34"/>
  <c r="D140" i="34" s="1"/>
  <c r="C139" i="34"/>
  <c r="D139" i="34" s="1"/>
  <c r="C138" i="34"/>
  <c r="D138" i="34" s="1"/>
  <c r="C137" i="34"/>
  <c r="D137" i="34" s="1"/>
  <c r="C136" i="34"/>
  <c r="D136" i="34" s="1"/>
  <c r="C135" i="34"/>
  <c r="D135" i="34" s="1"/>
  <c r="C134" i="34"/>
  <c r="D134" i="34" s="1"/>
  <c r="C133" i="34"/>
  <c r="D133" i="34" s="1"/>
  <c r="C132" i="34"/>
  <c r="D132" i="34" s="1"/>
  <c r="C131" i="34"/>
  <c r="D131" i="34" s="1"/>
  <c r="C130" i="34"/>
  <c r="D130" i="34" s="1"/>
  <c r="C129" i="34"/>
  <c r="D129" i="34" s="1"/>
  <c r="C128" i="34"/>
  <c r="D128" i="34" s="1"/>
  <c r="C127" i="34"/>
  <c r="D127" i="34" s="1"/>
  <c r="C126" i="34"/>
  <c r="D126" i="34" s="1"/>
  <c r="C125" i="34"/>
  <c r="D125" i="34" s="1"/>
  <c r="C124" i="34"/>
  <c r="D124" i="34" s="1"/>
  <c r="C123" i="34"/>
  <c r="D123" i="34" s="1"/>
  <c r="C122" i="34"/>
  <c r="D122" i="34" s="1"/>
  <c r="C121" i="34"/>
  <c r="D121" i="34" s="1"/>
  <c r="C120" i="34"/>
  <c r="D120" i="34" s="1"/>
  <c r="C119" i="34"/>
  <c r="D119" i="34" s="1"/>
  <c r="C118" i="34"/>
  <c r="D118" i="34" s="1"/>
  <c r="C117" i="34"/>
  <c r="D117" i="34" s="1"/>
  <c r="C116" i="34"/>
  <c r="D116" i="34" s="1"/>
  <c r="C115" i="34"/>
  <c r="D115" i="34" s="1"/>
  <c r="C114" i="34"/>
  <c r="D114" i="34" s="1"/>
  <c r="C113" i="34"/>
  <c r="D113" i="34" s="1"/>
  <c r="C112" i="34"/>
  <c r="D112" i="34" s="1"/>
  <c r="C111" i="34"/>
  <c r="D111" i="34" s="1"/>
  <c r="C110" i="34"/>
  <c r="D110" i="34" s="1"/>
  <c r="C109" i="34"/>
  <c r="D109" i="34" s="1"/>
  <c r="C108" i="34"/>
  <c r="D108" i="34" s="1"/>
  <c r="C107" i="34"/>
  <c r="D107" i="34" s="1"/>
  <c r="C106" i="34"/>
  <c r="D106" i="34" s="1"/>
  <c r="C105" i="34"/>
  <c r="D105" i="34" s="1"/>
  <c r="C104" i="34"/>
  <c r="D104" i="34" s="1"/>
  <c r="C103" i="34"/>
  <c r="D103" i="34" s="1"/>
  <c r="C102" i="34"/>
  <c r="D102" i="34" s="1"/>
  <c r="C101" i="34"/>
  <c r="D101" i="34" s="1"/>
  <c r="C100" i="34"/>
  <c r="D100" i="34" s="1"/>
  <c r="C99" i="34"/>
  <c r="D99" i="34" s="1"/>
  <c r="C98" i="34"/>
  <c r="D98" i="34" s="1"/>
  <c r="C97" i="34"/>
  <c r="D97" i="34" s="1"/>
  <c r="C96" i="34"/>
  <c r="D96" i="34" s="1"/>
  <c r="C95" i="34"/>
  <c r="D95" i="34" s="1"/>
  <c r="C94" i="34"/>
  <c r="D94" i="34" s="1"/>
  <c r="C93" i="34"/>
  <c r="D93" i="34" s="1"/>
  <c r="C92" i="34"/>
  <c r="D92" i="34" s="1"/>
  <c r="C91" i="34"/>
  <c r="D91" i="34" s="1"/>
  <c r="C90" i="34"/>
  <c r="D90" i="34" s="1"/>
  <c r="C89" i="34"/>
  <c r="D89" i="34" s="1"/>
  <c r="C88" i="34"/>
  <c r="D88" i="34" s="1"/>
  <c r="C87" i="34"/>
  <c r="D87" i="34" s="1"/>
  <c r="C86" i="34"/>
  <c r="D86" i="34" s="1"/>
  <c r="C85" i="34"/>
  <c r="D85" i="34" s="1"/>
  <c r="C84" i="34"/>
  <c r="D84" i="34" s="1"/>
  <c r="C83" i="34"/>
  <c r="D83" i="34" s="1"/>
  <c r="C82" i="34"/>
  <c r="D82" i="34" s="1"/>
  <c r="C81" i="34"/>
  <c r="D81" i="34" s="1"/>
  <c r="C80" i="34"/>
  <c r="D80" i="34" s="1"/>
  <c r="C79" i="34"/>
  <c r="D79" i="34" s="1"/>
  <c r="C78" i="34"/>
  <c r="D78" i="34" s="1"/>
  <c r="C77" i="34"/>
  <c r="D77" i="34" s="1"/>
  <c r="C76" i="34"/>
  <c r="D76" i="34" s="1"/>
  <c r="C75" i="34"/>
  <c r="D75" i="34" s="1"/>
  <c r="C74" i="34"/>
  <c r="D74" i="34" s="1"/>
  <c r="C73" i="34"/>
  <c r="D73" i="34" s="1"/>
  <c r="C72" i="34"/>
  <c r="D72" i="34" s="1"/>
  <c r="C71" i="34"/>
  <c r="D71" i="34" s="1"/>
  <c r="C70" i="34"/>
  <c r="D70" i="34" s="1"/>
  <c r="C69" i="34"/>
  <c r="D69" i="34" s="1"/>
  <c r="C68" i="34"/>
  <c r="D68" i="34" s="1"/>
  <c r="C67" i="34"/>
  <c r="D67" i="34" s="1"/>
  <c r="C66" i="34"/>
  <c r="D66" i="34" s="1"/>
  <c r="C65" i="34"/>
  <c r="D65" i="34" s="1"/>
  <c r="C64" i="34"/>
  <c r="D64" i="34" s="1"/>
  <c r="C63" i="34"/>
  <c r="D63" i="34" s="1"/>
  <c r="C62" i="34"/>
  <c r="D62" i="34" s="1"/>
  <c r="C61" i="34"/>
  <c r="D61" i="34" s="1"/>
  <c r="C60" i="34"/>
  <c r="D60" i="34" s="1"/>
  <c r="C59" i="34"/>
  <c r="D59" i="34" s="1"/>
  <c r="C58" i="34"/>
  <c r="D58" i="34" s="1"/>
  <c r="C57" i="34"/>
  <c r="D57" i="34" s="1"/>
  <c r="C56" i="34"/>
  <c r="D56" i="34" s="1"/>
  <c r="C55" i="34"/>
  <c r="D55" i="34" s="1"/>
  <c r="C54" i="34"/>
  <c r="D54" i="34" s="1"/>
  <c r="C53" i="34"/>
  <c r="D53" i="34" s="1"/>
  <c r="C52" i="34"/>
  <c r="D52" i="34" s="1"/>
  <c r="C51" i="34"/>
  <c r="D51" i="34" s="1"/>
  <c r="C50" i="34"/>
  <c r="D50" i="34" s="1"/>
  <c r="C49" i="34"/>
  <c r="D49" i="34" s="1"/>
  <c r="C48" i="34"/>
  <c r="D48" i="34" s="1"/>
  <c r="C47" i="34"/>
  <c r="D47" i="34" s="1"/>
  <c r="C46" i="34"/>
  <c r="D46" i="34" s="1"/>
  <c r="C45" i="34"/>
  <c r="D45" i="34" s="1"/>
  <c r="C44" i="34"/>
  <c r="D44" i="34" s="1"/>
  <c r="C43" i="34"/>
  <c r="D43" i="34" s="1"/>
  <c r="C42" i="34"/>
  <c r="D42" i="34" s="1"/>
  <c r="C41" i="34"/>
  <c r="D41" i="34" s="1"/>
  <c r="C40" i="34"/>
  <c r="D40" i="34" s="1"/>
  <c r="C39" i="34"/>
  <c r="D39" i="34" s="1"/>
  <c r="C38" i="34"/>
  <c r="D38" i="34" s="1"/>
  <c r="C37" i="34"/>
  <c r="D37" i="34" s="1"/>
  <c r="C36" i="34"/>
  <c r="D36" i="34" s="1"/>
  <c r="C35" i="34"/>
  <c r="D35" i="34" s="1"/>
  <c r="C34" i="34"/>
  <c r="D34" i="34" s="1"/>
  <c r="C33" i="34"/>
  <c r="D33" i="34" s="1"/>
  <c r="C32" i="34"/>
  <c r="D32" i="34" s="1"/>
  <c r="C31" i="34"/>
  <c r="D31" i="34" s="1"/>
  <c r="C30" i="34"/>
  <c r="D30" i="34" s="1"/>
  <c r="C29" i="34"/>
  <c r="D29" i="34" s="1"/>
  <c r="C28" i="34"/>
  <c r="D28" i="34" s="1"/>
  <c r="C27" i="34"/>
  <c r="D27" i="34" s="1"/>
  <c r="C26" i="34"/>
  <c r="D26" i="34" s="1"/>
  <c r="C25" i="34"/>
  <c r="D25" i="34" s="1"/>
  <c r="C24" i="34"/>
  <c r="D24" i="34" s="1"/>
  <c r="C23" i="34"/>
  <c r="D23" i="34" s="1"/>
  <c r="C22" i="34"/>
  <c r="D22" i="34" s="1"/>
  <c r="C21" i="34"/>
  <c r="D21" i="34" s="1"/>
  <c r="C20" i="34"/>
  <c r="D20" i="34" s="1"/>
  <c r="C19" i="34"/>
  <c r="D19" i="34" s="1"/>
  <c r="C18" i="34"/>
  <c r="D18" i="34" s="1"/>
  <c r="C17" i="34"/>
  <c r="D17" i="34" s="1"/>
  <c r="C16" i="34"/>
  <c r="D16" i="34" s="1"/>
  <c r="C15" i="34"/>
  <c r="D15" i="34" s="1"/>
  <c r="C14" i="34"/>
  <c r="D14" i="34" s="1"/>
  <c r="C13" i="34"/>
  <c r="D13" i="34" s="1"/>
  <c r="C12" i="34"/>
  <c r="D12" i="34" s="1"/>
  <c r="C11" i="34"/>
  <c r="D11" i="34" s="1"/>
  <c r="C10" i="34"/>
  <c r="D10" i="34" s="1"/>
  <c r="C9" i="34"/>
  <c r="D9" i="34" s="1"/>
  <c r="C8" i="34"/>
  <c r="D8" i="34" s="1"/>
  <c r="C7" i="34"/>
  <c r="D7" i="34" s="1"/>
  <c r="C6" i="34"/>
  <c r="D6" i="34" s="1"/>
  <c r="C5" i="34"/>
  <c r="D5" i="34" s="1"/>
  <c r="C4" i="34"/>
  <c r="D4" i="34" s="1"/>
  <c r="C3" i="34"/>
  <c r="D3" i="34" s="1"/>
  <c r="C2" i="34"/>
  <c r="D2" i="34" s="1"/>
  <c r="E83" i="26"/>
  <c r="D83" i="26"/>
  <c r="C83" i="26"/>
  <c r="E66" i="26"/>
  <c r="D66" i="26"/>
  <c r="C66" i="26"/>
  <c r="E48" i="26"/>
  <c r="E84" i="26" s="1"/>
  <c r="D48" i="26"/>
  <c r="D84" i="26" s="1"/>
  <c r="C48" i="26"/>
  <c r="C16" i="26"/>
  <c r="C15" i="26"/>
  <c r="B15" i="26"/>
  <c r="B16" i="26" s="1"/>
  <c r="C14" i="26"/>
  <c r="D71" i="20"/>
  <c r="H77" i="38"/>
  <c r="H76" i="38"/>
  <c r="J71" i="38"/>
  <c r="D71" i="38"/>
  <c r="K71" i="38" s="1"/>
  <c r="L71" i="38" s="1"/>
  <c r="K70" i="38"/>
  <c r="L70" i="38" s="1"/>
  <c r="J70" i="38"/>
  <c r="D70" i="38"/>
  <c r="J69" i="38"/>
  <c r="D69" i="38"/>
  <c r="K69" i="38" s="1"/>
  <c r="L69" i="38" s="1"/>
  <c r="K68" i="38"/>
  <c r="L68" i="38" s="1"/>
  <c r="J68" i="38"/>
  <c r="D68" i="38"/>
  <c r="J67" i="38"/>
  <c r="D67" i="38"/>
  <c r="K67" i="38" s="1"/>
  <c r="L67" i="38" s="1"/>
  <c r="K66" i="38"/>
  <c r="L66" i="38" s="1"/>
  <c r="J66" i="38"/>
  <c r="D66" i="38"/>
  <c r="J65" i="38"/>
  <c r="D65" i="38"/>
  <c r="K65" i="38" s="1"/>
  <c r="L65" i="38" s="1"/>
  <c r="K64" i="38"/>
  <c r="L64" i="38" s="1"/>
  <c r="J64" i="38"/>
  <c r="D64" i="38"/>
  <c r="J63" i="38"/>
  <c r="D63" i="38"/>
  <c r="K63" i="38" s="1"/>
  <c r="L63" i="38" s="1"/>
  <c r="K62" i="38"/>
  <c r="L62" i="38" s="1"/>
  <c r="J62" i="38"/>
  <c r="D62" i="38"/>
  <c r="J61" i="38"/>
  <c r="D61" i="38"/>
  <c r="K61" i="38" s="1"/>
  <c r="L61" i="38" s="1"/>
  <c r="K60" i="38"/>
  <c r="L60" i="38" s="1"/>
  <c r="J60" i="38"/>
  <c r="D60" i="38"/>
  <c r="J59" i="38"/>
  <c r="D59" i="38"/>
  <c r="K59" i="38" s="1"/>
  <c r="L59" i="38" s="1"/>
  <c r="K58" i="38"/>
  <c r="L58" i="38" s="1"/>
  <c r="J58" i="38"/>
  <c r="D58" i="38"/>
  <c r="J57" i="38"/>
  <c r="D57" i="38"/>
  <c r="K57" i="38" s="1"/>
  <c r="L57" i="38" s="1"/>
  <c r="K56" i="38"/>
  <c r="L56" i="38" s="1"/>
  <c r="J56" i="38"/>
  <c r="D56" i="38"/>
  <c r="J55" i="38"/>
  <c r="D55" i="38"/>
  <c r="K55" i="38" s="1"/>
  <c r="L55" i="38" s="1"/>
  <c r="K54" i="38"/>
  <c r="L54" i="38" s="1"/>
  <c r="J54" i="38"/>
  <c r="D54" i="38"/>
  <c r="J53" i="38"/>
  <c r="D53" i="38"/>
  <c r="K53" i="38" s="1"/>
  <c r="L53" i="38" s="1"/>
  <c r="K52" i="38"/>
  <c r="L52" i="38" s="1"/>
  <c r="J52" i="38"/>
  <c r="D52" i="38"/>
  <c r="J51" i="38"/>
  <c r="D51" i="38"/>
  <c r="K51" i="38" s="1"/>
  <c r="L51" i="38" s="1"/>
  <c r="K50" i="38"/>
  <c r="L50" i="38" s="1"/>
  <c r="J50" i="38"/>
  <c r="D50" i="38"/>
  <c r="J49" i="38"/>
  <c r="D49" i="38"/>
  <c r="K49" i="38" s="1"/>
  <c r="L49" i="38" s="1"/>
  <c r="K48" i="38"/>
  <c r="L48" i="38" s="1"/>
  <c r="J48" i="38"/>
  <c r="D48" i="38"/>
  <c r="J47" i="38"/>
  <c r="D47" i="38"/>
  <c r="K47" i="38" s="1"/>
  <c r="L47" i="38" s="1"/>
  <c r="K46" i="38"/>
  <c r="L46" i="38" s="1"/>
  <c r="J46" i="38"/>
  <c r="D46" i="38"/>
  <c r="J45" i="38"/>
  <c r="D45" i="38"/>
  <c r="K45" i="38" s="1"/>
  <c r="L45" i="38" s="1"/>
  <c r="K44" i="38"/>
  <c r="L44" i="38" s="1"/>
  <c r="J44" i="38"/>
  <c r="D44" i="38"/>
  <c r="J43" i="38"/>
  <c r="D43" i="38"/>
  <c r="K43" i="38" s="1"/>
  <c r="L43" i="38" s="1"/>
  <c r="K42" i="38"/>
  <c r="L42" i="38" s="1"/>
  <c r="J42" i="38"/>
  <c r="D42" i="38"/>
  <c r="K41" i="38"/>
  <c r="J41" i="38"/>
  <c r="D41" i="38"/>
  <c r="J40" i="38"/>
  <c r="D40" i="38"/>
  <c r="K40" i="38" s="1"/>
  <c r="K39" i="38"/>
  <c r="L39" i="38" s="1"/>
  <c r="J39" i="38"/>
  <c r="D39" i="38"/>
  <c r="J38" i="38"/>
  <c r="D38" i="38"/>
  <c r="K38" i="38" s="1"/>
  <c r="L38" i="38" s="1"/>
  <c r="K37" i="38"/>
  <c r="L37" i="38" s="1"/>
  <c r="J37" i="38"/>
  <c r="D37" i="38"/>
  <c r="J36" i="38"/>
  <c r="D36" i="38"/>
  <c r="K36" i="38" s="1"/>
  <c r="L36" i="38" s="1"/>
  <c r="K35" i="38"/>
  <c r="L35" i="38" s="1"/>
  <c r="J35" i="38"/>
  <c r="D35" i="38"/>
  <c r="J34" i="38"/>
  <c r="D34" i="38"/>
  <c r="K34" i="38" s="1"/>
  <c r="L34" i="38" s="1"/>
  <c r="K33" i="38"/>
  <c r="L33" i="38" s="1"/>
  <c r="J33" i="38"/>
  <c r="D33" i="38"/>
  <c r="J32" i="38"/>
  <c r="D32" i="38"/>
  <c r="K32" i="38" s="1"/>
  <c r="L32" i="38" s="1"/>
  <c r="K31" i="38"/>
  <c r="L31" i="38" s="1"/>
  <c r="J31" i="38"/>
  <c r="D31" i="38"/>
  <c r="J30" i="38"/>
  <c r="D30" i="38"/>
  <c r="K30" i="38" s="1"/>
  <c r="L30" i="38" s="1"/>
  <c r="K29" i="38"/>
  <c r="L29" i="38" s="1"/>
  <c r="J29" i="38"/>
  <c r="D29" i="38"/>
  <c r="J28" i="38"/>
  <c r="D28" i="38"/>
  <c r="K28" i="38" s="1"/>
  <c r="L28" i="38" s="1"/>
  <c r="K27" i="38"/>
  <c r="L27" i="38" s="1"/>
  <c r="J27" i="38"/>
  <c r="D27" i="38"/>
  <c r="J26" i="38"/>
  <c r="D26" i="38"/>
  <c r="K26" i="38" s="1"/>
  <c r="L26" i="38" s="1"/>
  <c r="K25" i="38"/>
  <c r="L25" i="38" s="1"/>
  <c r="J25" i="38"/>
  <c r="D25" i="38"/>
  <c r="J24" i="38"/>
  <c r="D24" i="38"/>
  <c r="K24" i="38" s="1"/>
  <c r="L24" i="38" s="1"/>
  <c r="K23" i="38"/>
  <c r="L23" i="38" s="1"/>
  <c r="J23" i="38"/>
  <c r="D23" i="38"/>
  <c r="J22" i="38"/>
  <c r="D22" i="38"/>
  <c r="K22" i="38" s="1"/>
  <c r="L22" i="38" s="1"/>
  <c r="K21" i="38"/>
  <c r="L21" i="38" s="1"/>
  <c r="J21" i="38"/>
  <c r="D21" i="38"/>
  <c r="J20" i="38"/>
  <c r="D20" i="38"/>
  <c r="K20" i="38" s="1"/>
  <c r="L20" i="38" s="1"/>
  <c r="K19" i="38"/>
  <c r="L19" i="38" s="1"/>
  <c r="J19" i="38"/>
  <c r="D19" i="38"/>
  <c r="J18" i="38"/>
  <c r="D18" i="38"/>
  <c r="K18" i="38" s="1"/>
  <c r="L18" i="38" s="1"/>
  <c r="K17" i="38"/>
  <c r="L17" i="38" s="1"/>
  <c r="J17" i="38"/>
  <c r="D17" i="38"/>
  <c r="J16" i="38"/>
  <c r="D16" i="38"/>
  <c r="K16" i="38" s="1"/>
  <c r="L16" i="38" s="1"/>
  <c r="K15" i="38"/>
  <c r="L15" i="38" s="1"/>
  <c r="J15" i="38"/>
  <c r="D15" i="38"/>
  <c r="J14" i="38"/>
  <c r="D14" i="38"/>
  <c r="K14" i="38" s="1"/>
  <c r="L14" i="38" s="1"/>
  <c r="K13" i="38"/>
  <c r="L13" i="38" s="1"/>
  <c r="J13" i="38"/>
  <c r="D13" i="38"/>
  <c r="J12" i="38"/>
  <c r="D12" i="38"/>
  <c r="K12" i="38" s="1"/>
  <c r="L12" i="38" s="1"/>
  <c r="K11" i="38"/>
  <c r="L11" i="38" s="1"/>
  <c r="J11" i="38"/>
  <c r="D11" i="38"/>
  <c r="J10" i="38"/>
  <c r="D10" i="38"/>
  <c r="K10" i="38" s="1"/>
  <c r="L10" i="38" s="1"/>
  <c r="K9" i="38"/>
  <c r="L9" i="38" s="1"/>
  <c r="J9" i="38"/>
  <c r="D9" i="38"/>
  <c r="J8" i="38"/>
  <c r="D8" i="38"/>
  <c r="K8" i="38" s="1"/>
  <c r="L8" i="38" s="1"/>
  <c r="K7" i="38"/>
  <c r="L7" i="38" s="1"/>
  <c r="J7" i="38"/>
  <c r="D7" i="38"/>
  <c r="J6" i="38"/>
  <c r="D6" i="38"/>
  <c r="K6" i="38" s="1"/>
  <c r="L6" i="38" s="1"/>
  <c r="K5" i="38"/>
  <c r="L5" i="38" s="1"/>
  <c r="J5" i="38"/>
  <c r="D5" i="38"/>
  <c r="J4" i="38"/>
  <c r="D4" i="38"/>
  <c r="K4" i="38" s="1"/>
  <c r="L4" i="38" s="1"/>
  <c r="K3" i="38"/>
  <c r="L3" i="38" s="1"/>
  <c r="J3" i="38"/>
  <c r="D3" i="38"/>
  <c r="J2" i="38"/>
  <c r="D2" i="38"/>
  <c r="K2" i="38" s="1"/>
  <c r="L2" i="38" s="1"/>
  <c r="F268" i="40"/>
  <c r="F267" i="40"/>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F139" i="40"/>
  <c r="F138" i="40"/>
  <c r="F137" i="40"/>
  <c r="F136" i="40"/>
  <c r="F135" i="40"/>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6" i="40"/>
  <c r="F5" i="40"/>
  <c r="F4" i="40"/>
  <c r="F3" i="40"/>
  <c r="F2" i="40"/>
  <c r="D22" i="15"/>
  <c r="S45" i="42" l="1"/>
  <c r="S51" i="42"/>
  <c r="S49" i="42"/>
  <c r="S46" i="42"/>
  <c r="S44" i="42"/>
  <c r="O43" i="42"/>
  <c r="O57" i="42" s="1"/>
  <c r="F25" i="25"/>
  <c r="F41" i="25" s="1"/>
  <c r="S43" i="42" l="1"/>
</calcChain>
</file>

<file path=xl/sharedStrings.xml><?xml version="1.0" encoding="utf-8"?>
<sst xmlns="http://schemas.openxmlformats.org/spreadsheetml/2006/main" count="9462" uniqueCount="1780">
  <si>
    <t>项目编号：</t>
  </si>
  <si>
    <t>项目名称：</t>
  </si>
  <si>
    <t>截止到申请验收日：</t>
  </si>
  <si>
    <t>单位名称：</t>
  </si>
  <si>
    <t>金额（元）：</t>
  </si>
  <si>
    <t>项　目</t>
  </si>
  <si>
    <t>预算批复数</t>
  </si>
  <si>
    <t>实际支出数</t>
  </si>
  <si>
    <t>结余数</t>
  </si>
  <si>
    <t>专项经费超支（结余）比例(%)</t>
  </si>
  <si>
    <t>省专项经费</t>
  </si>
  <si>
    <t>自筹经费</t>
  </si>
  <si>
    <t>合计</t>
  </si>
  <si>
    <t>（1）</t>
  </si>
  <si>
    <t>（2）</t>
  </si>
  <si>
    <t>（3）</t>
  </si>
  <si>
    <t>（4）</t>
  </si>
  <si>
    <t>（5）</t>
  </si>
  <si>
    <t>（6）</t>
  </si>
  <si>
    <t>（7）</t>
  </si>
  <si>
    <t>（8）</t>
  </si>
  <si>
    <t>（9）</t>
  </si>
  <si>
    <t>（10）</t>
  </si>
  <si>
    <t>（11）</t>
  </si>
  <si>
    <t>（一）直接费用</t>
  </si>
  <si>
    <t>1.设备费</t>
  </si>
  <si>
    <t>2.材料费</t>
  </si>
  <si>
    <t>3.测试化验加工外协费</t>
  </si>
  <si>
    <t>4.燃料动力费</t>
  </si>
  <si>
    <t>5.差旅费/会议费/国际合作与交流费</t>
  </si>
  <si>
    <t>6.出版/文献/信息传播/知识产权事务费</t>
  </si>
  <si>
    <t>7.劳务费</t>
  </si>
  <si>
    <t>8.人员费</t>
  </si>
  <si>
    <t>9.专家咨询费</t>
  </si>
  <si>
    <t>10.直接费用其他支出</t>
  </si>
  <si>
    <t>（二）间接费用</t>
  </si>
  <si>
    <t>1.间接成本</t>
  </si>
  <si>
    <t>2.管理成本</t>
  </si>
  <si>
    <t>3.绩效支出</t>
  </si>
  <si>
    <t>广东德力光电有限公司</t>
  </si>
  <si>
    <t>佛山市中山大学研究院</t>
  </si>
  <si>
    <t>佛山市中昊光电科技有限公司</t>
  </si>
  <si>
    <t>惠州市华瑞光源科技有限公司</t>
  </si>
  <si>
    <t>深圳市瑞丰光电子股份有限公司</t>
  </si>
  <si>
    <t>广州市龙华工业设计有限公司</t>
  </si>
  <si>
    <t>财务经办人：</t>
  </si>
  <si>
    <t>联系电话：</t>
  </si>
  <si>
    <t>附件三：</t>
  </si>
  <si>
    <t>《项目名称：XX》（项目编号：XX）</t>
  </si>
  <si>
    <t>自筹经费支出明细表</t>
  </si>
  <si>
    <t xml:space="preserve">编制单位: </t>
  </si>
  <si>
    <t xml:space="preserve"> 金额:人民币元</t>
  </si>
  <si>
    <t>凭证日期</t>
  </si>
  <si>
    <t>凭证号</t>
  </si>
  <si>
    <t>凭证摘要</t>
  </si>
  <si>
    <t xml:space="preserve"> 支出金额 </t>
  </si>
  <si>
    <t>支出项目归类</t>
  </si>
  <si>
    <t>来源</t>
  </si>
  <si>
    <t>日期</t>
  </si>
  <si>
    <t>摘要</t>
  </si>
  <si>
    <t>费用类型</t>
  </si>
  <si>
    <t>审计分类</t>
  </si>
  <si>
    <t>账载</t>
  </si>
  <si>
    <t>审计</t>
  </si>
  <si>
    <t>审计调整</t>
  </si>
  <si>
    <t>调整原因</t>
  </si>
  <si>
    <t>是否独立核算</t>
  </si>
  <si>
    <t>附件</t>
  </si>
  <si>
    <t>存在问题：如何区分专项和自筹</t>
  </si>
  <si>
    <t>专项</t>
  </si>
  <si>
    <t>银付 - 36</t>
  </si>
  <si>
    <t>付 烟台招金励福贵金属股份有限公司开发区分公司 金粒 预付款</t>
  </si>
  <si>
    <t>材料费</t>
  </si>
  <si>
    <t>发票、采购入库单、待补充</t>
  </si>
  <si>
    <t>以购代耗、应付账款</t>
  </si>
  <si>
    <t>2016.11</t>
  </si>
  <si>
    <t>转账 - 17</t>
  </si>
  <si>
    <t>应付江门市科技奖、高新产品资料装订费用（RD-15012）</t>
  </si>
  <si>
    <t>出版费</t>
  </si>
  <si>
    <t>2016.5</t>
  </si>
  <si>
    <t>现付 - 41</t>
  </si>
  <si>
    <t xml:space="preserve">付研发部材料装订费RD_15012_x000D_
</t>
  </si>
  <si>
    <t>33524#</t>
  </si>
  <si>
    <t>付广州嘉权专利商标事务所有限公司江门分公司专利申请代理费</t>
  </si>
  <si>
    <t>是</t>
  </si>
  <si>
    <t>发票、转账单</t>
  </si>
  <si>
    <t>2016.10</t>
  </si>
  <si>
    <t>银付 - 17</t>
  </si>
  <si>
    <t>付（江门顺丰速递公司）9月快递费用RD-15012</t>
  </si>
  <si>
    <t>转账 - 37</t>
  </si>
  <si>
    <t>应付（广州嘉权专利商标事务所有限公司江门分公司）两个实用新型专利尾款-RD15012 应付（广州嘉权专利商标事务所有限公司江门分公司）两个实用新型专利尾款-RD16001</t>
  </si>
  <si>
    <t>银付 - 37</t>
  </si>
  <si>
    <t>付（广州集睿科技技术有限公司）外观专利50%款-RD15012</t>
  </si>
  <si>
    <t>转账 - 52</t>
  </si>
  <si>
    <t>应付顺丰（10月快递费用）-15012</t>
  </si>
  <si>
    <t>转账 - 57</t>
  </si>
  <si>
    <t>核销（广州嘉权专利商标事务所有限公司江门分公司）7个实用新型专利年费-RD15012</t>
  </si>
  <si>
    <t>转账 - 58</t>
  </si>
  <si>
    <t>核销（广州嘉权专利商标事务所有限公司江门分公司）本年10个实用新型专利年费及2个外观专利费-RD15012</t>
  </si>
  <si>
    <t>专利收费收据，</t>
  </si>
  <si>
    <t>补充合同、专利清单、银行单据</t>
  </si>
  <si>
    <t>转账 - 65</t>
  </si>
  <si>
    <t>转（广州集睿科技技术有限公司）外观专利50%款-RD15012</t>
  </si>
  <si>
    <t>转账 - 86</t>
  </si>
  <si>
    <t>转国家知识产权局专利局专利年费</t>
  </si>
  <si>
    <t>专利年费是否能列支？不要上交</t>
  </si>
  <si>
    <t>2016.12</t>
  </si>
  <si>
    <t>银付 - 73</t>
  </si>
  <si>
    <t>付顺丰（11月快递费用）-15012</t>
  </si>
  <si>
    <t>发票、审批表</t>
  </si>
  <si>
    <t>无独立核算</t>
  </si>
  <si>
    <t>2016.4</t>
  </si>
  <si>
    <t>银付 - 14</t>
  </si>
  <si>
    <t>付江门顺丰速运有限公司3月快递费</t>
  </si>
  <si>
    <t>转国家知识产权局专利局专利年费（RD-15012）</t>
  </si>
  <si>
    <t>银付 - 18</t>
  </si>
  <si>
    <t>（RD-15012）付4月（顺丰）快递费用</t>
  </si>
  <si>
    <t>2016.6</t>
  </si>
  <si>
    <t>转账 - 122</t>
  </si>
  <si>
    <t>应付（江门顺丰速递公司）5月快递费</t>
  </si>
  <si>
    <t>转账 - 29</t>
  </si>
  <si>
    <t>转（广州嘉权专利）2个专利授权费用（RD-15012）</t>
  </si>
  <si>
    <t>转账 - 30</t>
  </si>
  <si>
    <t>转2016《一种高亮正装LED芯片》专利年费（RD-15012）</t>
  </si>
  <si>
    <t>转账 - 32</t>
  </si>
  <si>
    <t>转（广州嘉权）专利年费（RD-15012）</t>
  </si>
  <si>
    <t>2016.7</t>
  </si>
  <si>
    <t>转账 - 53</t>
  </si>
  <si>
    <t>应付（江门顺丰速递公司）6月快递费用</t>
  </si>
  <si>
    <t>转账 - 75</t>
  </si>
  <si>
    <t>转4月银付29（广州嘉权专利）专利授权费用（RD-15012）</t>
  </si>
  <si>
    <t>2016.8</t>
  </si>
  <si>
    <t>转账 - 2</t>
  </si>
  <si>
    <t>转7月银付36（广州嘉权专利）专利授权费用（RD-15012）</t>
  </si>
  <si>
    <t>转账 - 84</t>
  </si>
  <si>
    <t>应付（江门顺丰速递公司）7月快递费用</t>
  </si>
  <si>
    <t>2016.9</t>
  </si>
  <si>
    <t>银付 - 69</t>
  </si>
  <si>
    <t>付（江门顺丰速递公司）8月快递费用（RD-15012）</t>
  </si>
  <si>
    <t>应付（广州嘉权专利商标事务所有限公司江门分公司）专利申请代理费-RD15012</t>
  </si>
  <si>
    <t>发票</t>
  </si>
  <si>
    <t>无独立核算，补充合同、专利清单、银行单据</t>
  </si>
  <si>
    <t>应付（广州嘉权专利商标事务所有限公司江门分公司）实用新型专利尾款-RD15012</t>
  </si>
  <si>
    <t>发票、无报销单</t>
  </si>
  <si>
    <t>2017.2</t>
  </si>
  <si>
    <t>银付 - 10</t>
  </si>
  <si>
    <t>付顺丰（12月快递费用）-15012</t>
  </si>
  <si>
    <t>2017.3</t>
  </si>
  <si>
    <t>转账 - 11</t>
  </si>
  <si>
    <t>转（广州嘉权专利商标事物有限公司江门分公司）4个实用新型专利授权及年费--RD15012</t>
  </si>
  <si>
    <t>2017.8</t>
  </si>
  <si>
    <t>转账 - 112</t>
  </si>
  <si>
    <t>转广州嘉权专利商标事务有限公司江门分公司代理4个专利年费（RD-15012）</t>
  </si>
  <si>
    <t>银付 - 41</t>
  </si>
  <si>
    <t>付广东博艺广告有限公司2015年12月-2016年3月广告费</t>
  </si>
  <si>
    <t>调减</t>
  </si>
  <si>
    <t>无关</t>
  </si>
  <si>
    <t>自筹</t>
  </si>
  <si>
    <t>转账 - 78</t>
  </si>
  <si>
    <t>付姚忻赛马博士氮公镓项目费用抵陈皓芝借备用金</t>
  </si>
  <si>
    <t>直接费用其他支出</t>
  </si>
  <si>
    <t>人员费</t>
  </si>
  <si>
    <t>个人所得税完税证明</t>
  </si>
  <si>
    <t>？</t>
  </si>
  <si>
    <t>32671#</t>
  </si>
  <si>
    <t>管理费用（研发部）-工具及配件</t>
  </si>
  <si>
    <t>无附件</t>
  </si>
  <si>
    <t>33821#</t>
  </si>
  <si>
    <t>管理费用（研发部）-其他费用</t>
  </si>
  <si>
    <t>28989#</t>
  </si>
  <si>
    <t>付研发部申请华中科技大学教授吴懿平授课费用</t>
  </si>
  <si>
    <t>审批表、讲座报告</t>
  </si>
  <si>
    <t>分类为专家费？</t>
  </si>
  <si>
    <t>29432#</t>
  </si>
  <si>
    <t>一般领用(试生产领用)</t>
  </si>
  <si>
    <t>出库单</t>
  </si>
  <si>
    <t>管理费用-研发支出-其他支出，无独立核算</t>
  </si>
  <si>
    <t>现付 - 3</t>
  </si>
  <si>
    <t>付2016年第二季度交通费补贴</t>
  </si>
  <si>
    <t>差旅费</t>
  </si>
  <si>
    <t>燃油发票、无报销单</t>
  </si>
  <si>
    <t>管理费用-汽车费，无独立核算，有用汽油费发票抵专项嫌疑</t>
  </si>
  <si>
    <t>现付 - 4</t>
  </si>
  <si>
    <t>付2016年第三季度通讯费补贴</t>
  </si>
  <si>
    <t>银付 - 72</t>
  </si>
  <si>
    <t>付公司8月固定电话费（RD-15012）</t>
  </si>
  <si>
    <t>付公司 9月固定电话费（RD-15012）</t>
  </si>
  <si>
    <t>银付 - 74</t>
  </si>
  <si>
    <t>付公司 10月固定电话费（RD-15012）</t>
  </si>
  <si>
    <t>银付 - 54</t>
  </si>
  <si>
    <t>付公司11月固定电话费（RD-15012）</t>
  </si>
  <si>
    <t>转账 - 183</t>
  </si>
  <si>
    <t>付2016年第四季度交通费补贴--RD15012</t>
  </si>
  <si>
    <t>转账 - 186</t>
  </si>
  <si>
    <t>付2016年第四季度通讯费补贴--RD15012</t>
  </si>
  <si>
    <t>现付 - 45</t>
  </si>
  <si>
    <t>付2016年第一季度交通费补贴</t>
  </si>
  <si>
    <t>现付 - 46</t>
  </si>
  <si>
    <t>付2016年第一季度通讯费补贴</t>
  </si>
  <si>
    <t>银付 - 38</t>
  </si>
  <si>
    <t>付2016年第一季度办公纸费用</t>
  </si>
  <si>
    <t>银付 - 110</t>
  </si>
  <si>
    <t>付3月电话费（RD-15012）</t>
  </si>
  <si>
    <t>银付 - 99</t>
  </si>
  <si>
    <t>付2016年3月文具费</t>
  </si>
  <si>
    <t>银付 - 50</t>
  </si>
  <si>
    <t>付4月份电话费</t>
  </si>
  <si>
    <t>银付 - 51</t>
  </si>
  <si>
    <t>付2月份电话费</t>
  </si>
  <si>
    <t>转账 - 6</t>
  </si>
  <si>
    <t>转陈尚文顾问住宿水电费</t>
  </si>
  <si>
    <t>银付 - 21</t>
  </si>
  <si>
    <t>付5月份电话费RD—15012</t>
  </si>
  <si>
    <t>银付 - 80</t>
  </si>
  <si>
    <t>付6月份电话费RD—15012</t>
  </si>
  <si>
    <t>现付 - 1</t>
  </si>
  <si>
    <t>付2016年第二季度通讯费补贴</t>
  </si>
  <si>
    <t>现付 - 28</t>
  </si>
  <si>
    <t>转账 - 46</t>
  </si>
  <si>
    <t>应付（江门市桦昊纸业）8-11月打印纸款</t>
  </si>
  <si>
    <t>银付 - 25</t>
  </si>
  <si>
    <t>付7月份电话费RD—15012</t>
  </si>
  <si>
    <t>2017.1</t>
  </si>
  <si>
    <t>付（广东多智行安全防护装备有限公司）11月劳保用品费（RD-15012）</t>
  </si>
  <si>
    <t>银付 - 3</t>
  </si>
  <si>
    <t>付公司12月固定电话费（RD-15012）</t>
  </si>
  <si>
    <t>银付 - 45</t>
  </si>
  <si>
    <t>付公司1月固定电话费（RD-15012）</t>
  </si>
  <si>
    <t>银付 - 63</t>
  </si>
  <si>
    <t>付公司2月固定电话费（RD-15012）</t>
  </si>
  <si>
    <t>2017.7</t>
  </si>
  <si>
    <t>现付 - 34</t>
  </si>
  <si>
    <t>付2017年第二季度通讯费补贴-RD15012</t>
  </si>
  <si>
    <t>现付 - 35</t>
  </si>
  <si>
    <t>付2017年第二季度交通费补贴-RD15012</t>
  </si>
  <si>
    <t>转账 - 60</t>
  </si>
  <si>
    <t>应付（2016上半年取得授权的9个专利）奖金</t>
  </si>
  <si>
    <t>间接费用</t>
  </si>
  <si>
    <t>专利授权奖励表</t>
  </si>
  <si>
    <t>现付 - 24</t>
  </si>
  <si>
    <t>付（2016年下半年发明的6个专利）奖励--RD15012</t>
  </si>
  <si>
    <t>奖励金明细表</t>
  </si>
  <si>
    <r>
      <rPr>
        <sz val="10"/>
        <color rgb="FFFF0000"/>
        <rFont val="宋体"/>
        <family val="3"/>
        <charset val="134"/>
        <scheme val="minor"/>
      </rPr>
      <t xml:space="preserve">银付 - </t>
    </r>
    <r>
      <rPr>
        <sz val="10"/>
        <color rgb="FFFF0000"/>
        <rFont val="宋体"/>
        <family val="3"/>
        <charset val="134"/>
      </rPr>
      <t>4</t>
    </r>
  </si>
  <si>
    <t>付姚忻宏倒装芯片技术转让费（第三期）</t>
  </si>
  <si>
    <t>国际合作与交流费</t>
  </si>
  <si>
    <t>出版/文献/信息传播/知识产权事务费</t>
  </si>
  <si>
    <t>银行转账单</t>
  </si>
  <si>
    <t>无独立核算；补充发票合同</t>
  </si>
  <si>
    <t>现付 - 33</t>
  </si>
  <si>
    <t>付陈尚文技术支持费</t>
  </si>
  <si>
    <t>专家咨询费</t>
  </si>
  <si>
    <t>发放表</t>
  </si>
  <si>
    <t>22021#</t>
  </si>
  <si>
    <t xml:space="preserve"> 付牛尾贸易（深圳）有限公司全自动光刻机款</t>
  </si>
  <si>
    <t>设备费</t>
  </si>
  <si>
    <t>30390#</t>
  </si>
  <si>
    <t>23047#</t>
  </si>
  <si>
    <t xml:space="preserve"> 付GIGALANE Co., LTD干蚀刻机款</t>
  </si>
  <si>
    <t>25456#</t>
  </si>
  <si>
    <t>发票、审批表、银行单据、报关单</t>
  </si>
  <si>
    <t>冲销应付账款</t>
  </si>
  <si>
    <t>32583#</t>
  </si>
  <si>
    <t>29062#</t>
  </si>
  <si>
    <t>付富临科技工程股份有限公司电子束&amp;热阻式蒸镀系统款</t>
  </si>
  <si>
    <t>32570#</t>
  </si>
  <si>
    <t>付富临科技工程股份有限公司高真空多层膜溅镀系统款</t>
  </si>
  <si>
    <t>合同、审批表、银行单据、报关单</t>
  </si>
  <si>
    <t>33614#</t>
  </si>
  <si>
    <t>冲正10月转账123#应付（广东华南半导体光电研究院）检测费（RD-15012）</t>
  </si>
  <si>
    <t>测试化验加工外协费</t>
  </si>
  <si>
    <t>15年</t>
  </si>
  <si>
    <t>132.52元/片（4寸）</t>
  </si>
  <si>
    <t>燃料动力费</t>
  </si>
  <si>
    <t>燃料动力费无月份、无凭证号、无摘要，需补充完整。</t>
  </si>
  <si>
    <t>16年</t>
  </si>
  <si>
    <t>17年</t>
  </si>
  <si>
    <t>58.6元/片（4寸）</t>
  </si>
  <si>
    <t>27395#</t>
  </si>
  <si>
    <t>付研发部报姚忻宏博士差旅费</t>
  </si>
  <si>
    <t>银行回单、机票</t>
  </si>
  <si>
    <t>现付 - 53</t>
  </si>
  <si>
    <t>付研发部差旅费</t>
  </si>
  <si>
    <t>银付 - 12</t>
  </si>
  <si>
    <t>付陈尚文报销</t>
  </si>
  <si>
    <t>现付 - 19</t>
  </si>
  <si>
    <t>付郝锐差旅费（RD-15012）</t>
  </si>
  <si>
    <t>付刘洋差旅费（RD-15012）</t>
  </si>
  <si>
    <t>现付 - 5</t>
  </si>
  <si>
    <t>付李玉珠差旅费（RD-15012）</t>
  </si>
  <si>
    <t>现付 - 11</t>
  </si>
  <si>
    <t>现付 - 12</t>
  </si>
  <si>
    <t>银付 - 27</t>
  </si>
  <si>
    <t>付大方旅游公司陈尚文机票等款 RD-15012</t>
  </si>
  <si>
    <t>现付 - 20</t>
  </si>
  <si>
    <t>付罗长得差旅费（RD-15012）差旅费</t>
  </si>
  <si>
    <t>现付 - 6</t>
  </si>
  <si>
    <t>付陈亮差旅费（RD-15012）</t>
  </si>
  <si>
    <t>现付 - 17</t>
  </si>
  <si>
    <t>27769#</t>
  </si>
  <si>
    <t>7月研发项目费用归集</t>
  </si>
  <si>
    <t>29346#</t>
  </si>
  <si>
    <t>8月研发项目费用归集</t>
  </si>
  <si>
    <t>30408#</t>
  </si>
  <si>
    <t>9月研发项目费用归集</t>
  </si>
  <si>
    <t>需补充工资发放表</t>
  </si>
  <si>
    <t>2015.10</t>
  </si>
  <si>
    <t>31522#</t>
  </si>
  <si>
    <t>10月研发项目费用归集</t>
  </si>
  <si>
    <t>11月研发项目费用归集</t>
  </si>
  <si>
    <t>12月研发项目费用归集</t>
  </si>
  <si>
    <t>2015.7</t>
  </si>
  <si>
    <t>27061#</t>
  </si>
  <si>
    <t>补7月研发项目费用归集</t>
  </si>
  <si>
    <t>27062#</t>
  </si>
  <si>
    <t>27063#</t>
  </si>
  <si>
    <t>27064#</t>
  </si>
  <si>
    <t>27079#</t>
  </si>
  <si>
    <t>2015.8</t>
  </si>
  <si>
    <t>28413#</t>
  </si>
  <si>
    <t>补8月研发项目费用归集</t>
  </si>
  <si>
    <t>28414#</t>
  </si>
  <si>
    <t>28415#</t>
  </si>
  <si>
    <t>28416#</t>
  </si>
  <si>
    <t>28433#</t>
  </si>
  <si>
    <t>2015.9</t>
  </si>
  <si>
    <t>29943#</t>
  </si>
  <si>
    <t>补9月研发项目费用归集</t>
  </si>
  <si>
    <t>29944#</t>
  </si>
  <si>
    <t>29945#</t>
  </si>
  <si>
    <t>29946#</t>
  </si>
  <si>
    <t>23749#</t>
  </si>
  <si>
    <t>30994#</t>
  </si>
  <si>
    <t>补10月研发项目费用归集</t>
  </si>
  <si>
    <t>30995#</t>
  </si>
  <si>
    <t>30996#</t>
  </si>
  <si>
    <t>30997#</t>
  </si>
  <si>
    <t>25181#</t>
  </si>
  <si>
    <t>2015.11</t>
  </si>
  <si>
    <t>31988#</t>
  </si>
  <si>
    <t>补11月研发项目费用归集</t>
  </si>
  <si>
    <t>31989#</t>
  </si>
  <si>
    <t>31990#</t>
  </si>
  <si>
    <t>31991#</t>
  </si>
  <si>
    <t>26177#</t>
  </si>
  <si>
    <t>2015.12</t>
  </si>
  <si>
    <t>33420#</t>
  </si>
  <si>
    <t>补12月研发项目费用归集</t>
  </si>
  <si>
    <t>33421#</t>
  </si>
  <si>
    <t>33422#</t>
  </si>
  <si>
    <t>33423#</t>
  </si>
  <si>
    <t>转账 - 85</t>
  </si>
  <si>
    <t>本月研发费用归集</t>
  </si>
  <si>
    <t>转账 - 100</t>
  </si>
  <si>
    <t>转账 - 114</t>
  </si>
  <si>
    <t>转账 - 151</t>
  </si>
  <si>
    <t>转账 - 67</t>
  </si>
  <si>
    <t>本月研发费用人工费归集</t>
  </si>
  <si>
    <t>转账 - 209</t>
  </si>
  <si>
    <t>转账 - 134</t>
  </si>
  <si>
    <t>转账 - 113</t>
  </si>
  <si>
    <t>转账 - 91</t>
  </si>
  <si>
    <t>转账 - 73</t>
  </si>
  <si>
    <t>冲转多计入费用</t>
  </si>
  <si>
    <t>转账 - 128</t>
  </si>
  <si>
    <t>转账 - 104</t>
  </si>
  <si>
    <t>银付 - 11</t>
  </si>
  <si>
    <t>付叶国光顾问费（RD-15012）</t>
  </si>
  <si>
    <t>银付 - 1</t>
  </si>
  <si>
    <t>银付 - 2</t>
  </si>
  <si>
    <t>转叶国光顾问费（RD-15012）</t>
  </si>
  <si>
    <t>费用发放表</t>
  </si>
  <si>
    <t>2016.1</t>
  </si>
  <si>
    <t>转8</t>
  </si>
  <si>
    <t>补本月研发费用人工费归集</t>
  </si>
  <si>
    <t>转44</t>
  </si>
  <si>
    <t>转45</t>
  </si>
  <si>
    <t>转46</t>
  </si>
  <si>
    <t>转52</t>
  </si>
  <si>
    <t>转53</t>
  </si>
  <si>
    <t>转55</t>
  </si>
  <si>
    <t>2016.2</t>
  </si>
  <si>
    <t>转33</t>
  </si>
  <si>
    <t>转34</t>
  </si>
  <si>
    <t>转35</t>
  </si>
  <si>
    <t>转36</t>
  </si>
  <si>
    <t>2016.3</t>
  </si>
  <si>
    <t>转37</t>
  </si>
  <si>
    <t>转40</t>
  </si>
  <si>
    <t>转42</t>
  </si>
  <si>
    <t>转23</t>
  </si>
  <si>
    <t>转24</t>
  </si>
  <si>
    <t>转25</t>
  </si>
  <si>
    <t>转26</t>
  </si>
  <si>
    <t>转12</t>
  </si>
  <si>
    <t>转13</t>
  </si>
  <si>
    <t>转14</t>
  </si>
  <si>
    <t>转15</t>
  </si>
  <si>
    <t>转11</t>
  </si>
  <si>
    <t>转6</t>
  </si>
  <si>
    <t>转7</t>
  </si>
  <si>
    <t>转9</t>
  </si>
  <si>
    <t>转10</t>
  </si>
  <si>
    <t>转47</t>
  </si>
  <si>
    <t>转48</t>
  </si>
  <si>
    <t>转38</t>
  </si>
  <si>
    <t>转39</t>
  </si>
  <si>
    <t>转5</t>
  </si>
  <si>
    <t>转账 - 20</t>
  </si>
  <si>
    <t>2017.4</t>
  </si>
  <si>
    <t>转账 - 19</t>
  </si>
  <si>
    <t>2017.5</t>
  </si>
  <si>
    <t>转账 - 40</t>
  </si>
  <si>
    <t>2017.6</t>
  </si>
  <si>
    <t>转账 - 66</t>
  </si>
  <si>
    <t>转账 - 116</t>
  </si>
  <si>
    <t>2017.9</t>
  </si>
  <si>
    <t>转账 - 157</t>
  </si>
  <si>
    <t>2017.10</t>
  </si>
  <si>
    <t>转账 - 62</t>
  </si>
  <si>
    <t>2017.11</t>
  </si>
  <si>
    <t>转账 - 101</t>
  </si>
  <si>
    <t>2017.12</t>
  </si>
  <si>
    <t>转账 - 156</t>
  </si>
  <si>
    <t>转4</t>
  </si>
  <si>
    <t>转17</t>
  </si>
  <si>
    <t>转18</t>
  </si>
  <si>
    <t>转19</t>
  </si>
  <si>
    <t>转20</t>
  </si>
  <si>
    <t>转27</t>
  </si>
  <si>
    <t>转28</t>
  </si>
  <si>
    <t>转29</t>
  </si>
  <si>
    <t>转21</t>
  </si>
  <si>
    <t>转31</t>
  </si>
  <si>
    <t>转32</t>
  </si>
  <si>
    <t>转65</t>
  </si>
  <si>
    <t>转66</t>
  </si>
  <si>
    <t>转67</t>
  </si>
  <si>
    <t>转62</t>
  </si>
  <si>
    <t>转63</t>
  </si>
  <si>
    <t>转43</t>
  </si>
  <si>
    <t>转86</t>
  </si>
  <si>
    <t>转87</t>
  </si>
  <si>
    <t>转88</t>
  </si>
  <si>
    <t>转89</t>
  </si>
  <si>
    <t>转92</t>
  </si>
  <si>
    <t>转93</t>
  </si>
  <si>
    <t>转94</t>
  </si>
  <si>
    <t>转95</t>
  </si>
  <si>
    <t>凭证号别</t>
  </si>
  <si>
    <t>9103-2016040063</t>
  </si>
  <si>
    <t>LED VF通用检查机款</t>
  </si>
  <si>
    <t>9103-2016090171</t>
  </si>
  <si>
    <t>付苏州华精机购买LB压差测试仪款</t>
  </si>
  <si>
    <t>9103-2016110197</t>
  </si>
  <si>
    <t>接驳台LCD-04-12DZ</t>
  </si>
  <si>
    <t>9103-2015040069</t>
  </si>
  <si>
    <t>LB研发购铝材</t>
  </si>
  <si>
    <t>9103-2015100099</t>
  </si>
  <si>
    <t>购入分级机PP吸嘴等物品</t>
  </si>
  <si>
    <t>9103-2015120016</t>
  </si>
  <si>
    <t>购入治具、压板等物品</t>
  </si>
  <si>
    <t>9103-2015120034</t>
  </si>
  <si>
    <t>购入激光钢网、托盘等物品</t>
  </si>
  <si>
    <t>9103-2016010050</t>
  </si>
  <si>
    <t>购入焊线机氮气装置等物品</t>
  </si>
  <si>
    <t>9101-2016110020</t>
  </si>
  <si>
    <t>收良瑞发票</t>
  </si>
  <si>
    <t>9101-2017030055</t>
  </si>
  <si>
    <t>购买55D2200电卡50克</t>
  </si>
  <si>
    <t>9103-2017040060</t>
  </si>
  <si>
    <t>付理之阳振动盘、导槽</t>
  </si>
  <si>
    <t>9103-2015050022</t>
  </si>
  <si>
    <t>付REAEH检测费</t>
  </si>
  <si>
    <t>9103-2016010084</t>
  </si>
  <si>
    <t>11月份上信编带费用：07296891</t>
  </si>
  <si>
    <t>9103-2016030067</t>
  </si>
  <si>
    <t>付ROHS检测费</t>
  </si>
  <si>
    <t>9103-2016050127</t>
  </si>
  <si>
    <t>3月份上信编带费用：08031167</t>
  </si>
  <si>
    <t>9103-2016070139</t>
  </si>
  <si>
    <t>应付5月份上信编带费用：47652522</t>
  </si>
  <si>
    <t>9103-2016110175</t>
  </si>
  <si>
    <t>9月份三友宏编带费用：14229026/27</t>
  </si>
  <si>
    <t>9103-2016120160</t>
  </si>
  <si>
    <t>付华中航仪器检测费</t>
  </si>
  <si>
    <t>9101-2017100012</t>
  </si>
  <si>
    <t>吴金华报检测费用冲借款</t>
  </si>
  <si>
    <t>9103-2016010113</t>
  </si>
  <si>
    <t>陈刚报差旅费</t>
  </si>
  <si>
    <t>9103-2016030132</t>
  </si>
  <si>
    <t>林总差旅费</t>
  </si>
  <si>
    <t>9103-2016040037</t>
  </si>
  <si>
    <t>张艺报差旅费</t>
  </si>
  <si>
    <t>9103-2016040071</t>
  </si>
  <si>
    <t>付3月机票款</t>
  </si>
  <si>
    <t>9103-2016050018</t>
  </si>
  <si>
    <t>林总报差旅费</t>
  </si>
  <si>
    <t>9103-2016080061</t>
  </si>
  <si>
    <t>付7月机票费用</t>
  </si>
  <si>
    <t>9103-2016090076</t>
  </si>
  <si>
    <t>付8月机票费用</t>
  </si>
  <si>
    <t>9103-2016110064</t>
  </si>
  <si>
    <t>9103-2016120059</t>
  </si>
  <si>
    <t>付林总差旅费</t>
  </si>
  <si>
    <t>9101-2017010042</t>
  </si>
  <si>
    <t>杨新周报住宿费冲借款</t>
  </si>
  <si>
    <t>9103-2017030057</t>
  </si>
  <si>
    <t>9103-2017040043</t>
  </si>
  <si>
    <t>付差旅费</t>
  </si>
  <si>
    <t>9103-2015100040</t>
  </si>
  <si>
    <t>付广州华进专利代理费用</t>
  </si>
  <si>
    <t>9103-2016030133</t>
  </si>
  <si>
    <t>付专利费用</t>
  </si>
  <si>
    <t>9103-2017030056</t>
  </si>
  <si>
    <t>付君胜专利代理费</t>
  </si>
  <si>
    <t>9103-2015060043</t>
  </si>
  <si>
    <t xml:space="preserve">付2015年5月工资_x000D_(工艺课)
</t>
  </si>
  <si>
    <t>9103-2015070133</t>
  </si>
  <si>
    <t xml:space="preserve">付2015年6月工资_x000D_
(工艺课)
</t>
  </si>
  <si>
    <t>9103-2015080075</t>
  </si>
  <si>
    <t>付2015年7月份工资
(工艺课)</t>
  </si>
  <si>
    <t>9103-2015090070</t>
  </si>
  <si>
    <t>付2015年8月份工资
(工艺课)</t>
  </si>
  <si>
    <t>9101-2015090045</t>
  </si>
  <si>
    <t>杨新周报咨询费冲借款</t>
  </si>
  <si>
    <t>9101-2015050026</t>
  </si>
  <si>
    <t>灯珠高速贴片机</t>
  </si>
  <si>
    <t>9101-2015120054</t>
  </si>
  <si>
    <t>点胶机</t>
  </si>
  <si>
    <t>9103-2016100139</t>
  </si>
  <si>
    <t>SF-1220-LF回流焊机</t>
  </si>
  <si>
    <t>9103-2016100154</t>
  </si>
  <si>
    <t>HD-450VL点胶机</t>
  </si>
  <si>
    <t>9103-2015100060</t>
  </si>
  <si>
    <t>购入一体式精密针头</t>
  </si>
  <si>
    <t>9103-2016120170</t>
  </si>
  <si>
    <t>付华技达导轨款</t>
  </si>
  <si>
    <t>9103-2016120171</t>
  </si>
  <si>
    <t>付金太阳变频器款</t>
  </si>
  <si>
    <t>9103-2017030025</t>
  </si>
  <si>
    <t>付尤美特瓷嘴</t>
  </si>
  <si>
    <t>9103-2017030030</t>
  </si>
  <si>
    <t>付嘉大磁阀</t>
  </si>
  <si>
    <t>9103-2017030063</t>
  </si>
  <si>
    <t>付凯格印刷机主板</t>
  </si>
  <si>
    <t>9103-2017030064</t>
  </si>
  <si>
    <t>付全岳探针座款</t>
  </si>
  <si>
    <t>9103-2017040028</t>
  </si>
  <si>
    <t>付锦耀送料器款</t>
  </si>
  <si>
    <t>9103-2017060088</t>
  </si>
  <si>
    <t>购买料盒</t>
  </si>
  <si>
    <t>9103-2017060091</t>
  </si>
  <si>
    <t>购测试探针</t>
  </si>
  <si>
    <t>9103-2015030074</t>
  </si>
  <si>
    <t>收9月上信发票入账</t>
  </si>
  <si>
    <t>9103-2015090143</t>
  </si>
  <si>
    <t>付仪器校准费</t>
  </si>
  <si>
    <t>9103-2015100119</t>
  </si>
  <si>
    <t>8月份上信编带费用：10264233</t>
  </si>
  <si>
    <t>9103-2015110012</t>
  </si>
  <si>
    <t>9月份上信编带费用：21813758</t>
  </si>
  <si>
    <t>9103-2015120017</t>
  </si>
  <si>
    <t>品质部仪器校准费</t>
  </si>
  <si>
    <t>9103-2015120039</t>
  </si>
  <si>
    <t>付通标检测费</t>
  </si>
  <si>
    <t>9103-2015120058</t>
  </si>
  <si>
    <t>付华测ROHS检测费用</t>
  </si>
  <si>
    <t>9103-2016060037</t>
  </si>
  <si>
    <t>付压力表年检费用</t>
  </si>
  <si>
    <t>9103-2016070052</t>
  </si>
  <si>
    <t>付压力容器年检费</t>
  </si>
  <si>
    <t>9103-2016090105</t>
  </si>
  <si>
    <t>9103-2016100033</t>
  </si>
  <si>
    <t>李林华报安全阀检测费</t>
  </si>
  <si>
    <t>付信测ROHS检测费</t>
  </si>
  <si>
    <t>9103-2016120180</t>
  </si>
  <si>
    <t>李林华报压力表检测费</t>
  </si>
  <si>
    <t>9103-2017050169</t>
  </si>
  <si>
    <t>3月份三友宏编带费用：63052128/29</t>
  </si>
  <si>
    <t>9103-2015110013</t>
  </si>
  <si>
    <t>付2015年10月份工资(LED生产课)</t>
  </si>
  <si>
    <t>9103-2015120027</t>
  </si>
  <si>
    <t>付2015年11月份工资(LED生产课)</t>
  </si>
  <si>
    <t>9103-2016010012</t>
  </si>
  <si>
    <t>付2015年12月份工资(LED生产课)</t>
  </si>
  <si>
    <t>明细会计科目（16-17）</t>
  </si>
  <si>
    <t>项目辅助明细账（15）</t>
  </si>
  <si>
    <t>抽凭</t>
  </si>
  <si>
    <t>转账 - 148</t>
  </si>
  <si>
    <t>结转原材料到研发费用-材料-ＲＤ15012具有氧化锌材料的倒装ＬＥＤ芯片产业化</t>
  </si>
  <si>
    <t>管理费用-研发支出-材料/研发项目：RD-15012-具有氧化锌材料的倒装LDE芯片产业化</t>
  </si>
  <si>
    <t>领料单</t>
  </si>
  <si>
    <t>转账 - 177</t>
  </si>
  <si>
    <t>转账 - 159</t>
  </si>
  <si>
    <t>转账 - 207</t>
  </si>
  <si>
    <t>转账 - 187</t>
  </si>
  <si>
    <t>子账说明：具有氧化锌材料的倒装LED芯片产业化</t>
  </si>
  <si>
    <t>银行单据、发票、购置申请表、对外付款通知书、提运单、装箱单等</t>
  </si>
  <si>
    <t>管理费用-研发支出-其他/研发项目：RD-15012-具有氧化锌材料的倒装LDE芯片产业化</t>
  </si>
  <si>
    <t>资料装订费</t>
  </si>
  <si>
    <t>合同、国家知识产权局收费收据</t>
  </si>
  <si>
    <t>管理费用-技术开发费-研发部</t>
  </si>
  <si>
    <t>发票、合同、付款申请单、银行单据</t>
  </si>
  <si>
    <t>2015年11月研发项目人员工资分配表</t>
  </si>
  <si>
    <t>2015年12月研发项目人员工资分配表</t>
  </si>
  <si>
    <t>2015年9月研发项目人员工资分配表</t>
  </si>
  <si>
    <t>2015年10月研发项目人员工资分配表</t>
  </si>
  <si>
    <r>
      <rPr>
        <sz val="10"/>
        <color theme="1"/>
        <rFont val="宋体"/>
        <family val="3"/>
        <charset val="134"/>
        <scheme val="minor"/>
      </rPr>
      <t xml:space="preserve">银付 - </t>
    </r>
    <r>
      <rPr>
        <sz val="10"/>
        <color theme="1"/>
        <rFont val="宋体"/>
        <family val="3"/>
        <charset val="134"/>
      </rPr>
      <t>4</t>
    </r>
  </si>
  <si>
    <t>管理费用-其他费用</t>
  </si>
  <si>
    <t>银行单据、技术合同、倒装项目第三阶段检验报告</t>
  </si>
  <si>
    <t>管理费用-中介咨询服务费-研发部</t>
  </si>
  <si>
    <t>费用发放签收表、合同</t>
  </si>
  <si>
    <t>付款申请（签领）、讲课报告</t>
  </si>
  <si>
    <t>管理费用-研发支出-其他</t>
  </si>
  <si>
    <t>材料出库单</t>
  </si>
  <si>
    <t>管理费用-汽车费用-研发部</t>
  </si>
  <si>
    <t>现付签收单、燃油费发票等</t>
  </si>
  <si>
    <t>交通补贴调去自筹</t>
  </si>
  <si>
    <t>管理费用-汽车费用</t>
  </si>
  <si>
    <t>银行单据、机票</t>
  </si>
  <si>
    <t>结转电费到研发费用-动力费-ＲＤ15012具有氧化锌材料的倒装ＬＥＤ芯片产业化</t>
  </si>
  <si>
    <t>管理费用-研发支出-燃料动力/研发项目：RD-15012-具有氧化锌材料的倒装LDE芯片产业化</t>
  </si>
  <si>
    <t>动力分配表</t>
  </si>
  <si>
    <t>转账 -134</t>
  </si>
  <si>
    <t>转账 -177</t>
  </si>
  <si>
    <t>转账 -159</t>
  </si>
  <si>
    <t>转账 -207</t>
  </si>
  <si>
    <t>转账 -187</t>
  </si>
  <si>
    <t>代缴外聘专家姚忻宏技术转让费个税</t>
  </si>
  <si>
    <t>管理费用-其他-研发部</t>
  </si>
  <si>
    <t>完税证明</t>
  </si>
  <si>
    <t>管理费用-其他费用-研发部</t>
  </si>
  <si>
    <t>工资发放表</t>
  </si>
  <si>
    <t>专利申请奖励表</t>
  </si>
  <si>
    <t>32568#</t>
  </si>
  <si>
    <t>富临科技电子束&amp;热阻式蒸镀系统转固定资产-资产编号99200267</t>
  </si>
  <si>
    <t>设备购置申请、发票、银行单据、对外付款通知、合同</t>
  </si>
  <si>
    <t>33530#</t>
  </si>
  <si>
    <t>富临科技高真空多层膜溅镀系统转固定资产-资产编号99200276</t>
  </si>
  <si>
    <t>32775#</t>
  </si>
  <si>
    <t>牛尾贸易全自动光刻机转固定资产-资产编号99200253</t>
  </si>
  <si>
    <t>GIGALANE Co., LTD干蚀刻机转固定资产-资产编号99200270</t>
  </si>
  <si>
    <t>GIGALANE Co., LTD干蚀刻机转固定资产-资产编号99200271</t>
  </si>
  <si>
    <t>分类</t>
  </si>
  <si>
    <t>台账金额</t>
  </si>
  <si>
    <t>原审计金额</t>
  </si>
  <si>
    <t>审计金额</t>
  </si>
  <si>
    <t>差额</t>
  </si>
  <si>
    <t>差额原因</t>
  </si>
  <si>
    <t>会计科目</t>
  </si>
  <si>
    <t>是否独立核算及建议</t>
  </si>
  <si>
    <t>附件检查结果以及建议</t>
  </si>
  <si>
    <t>固定资产-办公及电子设备</t>
  </si>
  <si>
    <t>设备费没有在会计科目进行独立核算，需在固定资产卡片进行项目明细核算，补充固定资产卡片项目明细核算系统截图</t>
  </si>
  <si>
    <t>付款申请单、入账通知</t>
  </si>
  <si>
    <t>补充验收表、发票、合同</t>
  </si>
  <si>
    <t>入账通知、付款申请表、发票、合同、验收表</t>
  </si>
  <si>
    <t>2016-09-30</t>
  </si>
  <si>
    <t>入账通知、付款申请书、发票、送货单、验收表</t>
  </si>
  <si>
    <t>补充合同</t>
  </si>
  <si>
    <t>研发支出-低值易耗品/K02-制造部-LB-设备课/德力标准光组件产业化项目</t>
  </si>
  <si>
    <t>入账通知单、报销单、发票、入库单</t>
  </si>
  <si>
    <t>存在以购代耗问题，需补充领料单</t>
  </si>
  <si>
    <t>研发支出-低值易耗品/J01-LED车间-生产课/德力标准光组件产业化项目</t>
  </si>
  <si>
    <t>2015-04-30</t>
  </si>
  <si>
    <t>2017-03-31</t>
  </si>
  <si>
    <t>2017-04-27</t>
  </si>
  <si>
    <t>研发支出-低值易耗品/G07-LB-工艺课/德力标准光组件产业化项目</t>
  </si>
  <si>
    <t>入账通知单、报销单、发票、验收表、入库单</t>
  </si>
  <si>
    <t>台账金额为含税价</t>
  </si>
  <si>
    <t>研发支出-试验检测费/K01-制造部-LB-生产课/德力标准光组件产业化项目</t>
  </si>
  <si>
    <t>入账通知单、发票、外发单、送货单</t>
  </si>
  <si>
    <t>5301.3研发支出-试验检验费/K01-制造部-LB-生产课/德力标准光组件产业化项目</t>
  </si>
  <si>
    <t>报销单、入账通知单、发票</t>
  </si>
  <si>
    <t>补充合同、出库单和入库单</t>
  </si>
  <si>
    <t>入账通知单、支付报销单、发票、送货单</t>
  </si>
  <si>
    <t>2016-03-31</t>
  </si>
  <si>
    <t>2016-04-25</t>
  </si>
  <si>
    <t>5301.07研发支出-差旅费/G02-研发部-背光研发课/德力标准光组件产业化项目</t>
  </si>
  <si>
    <t>机票、发票、差旅费报销单</t>
  </si>
  <si>
    <t>出差事由“出差到上海透镜厂”，是否与项目相关？</t>
  </si>
  <si>
    <t>2016-04-27</t>
  </si>
  <si>
    <t>2016-05-28</t>
  </si>
  <si>
    <t>2016-11-28</t>
  </si>
  <si>
    <t>2017-01-23</t>
  </si>
  <si>
    <t>5301.07研发支出-差旅费/G08-研发办公室2/德力标准光组件产业化项目</t>
  </si>
  <si>
    <t>支出报销单、发票</t>
  </si>
  <si>
    <t>支出报销单内容不完善，仅“住宿费”、“金额”，补充出差人数、天数等详细信息的差旅费报销单，同时体现与项目相关性</t>
  </si>
  <si>
    <t>2017-04-26</t>
  </si>
  <si>
    <t>5301.07研发支出-差旅费/G01-研发部-办公室/德力标准光组件产业化项目</t>
  </si>
  <si>
    <t>支出报销单、机票发票、部门差旅费分摊表、月结机票消费明细</t>
  </si>
  <si>
    <t>支出报销单内容不完善，仅“出差机票费用”、“金额”，补充出差人数、天数等详细信息的差旅费报销单，同时体现与项目相关性</t>
  </si>
  <si>
    <t>5301.35.04研发支出-其他费-专利费/J04-研发部-封装研发课/德力标准光组件产业化项目</t>
  </si>
  <si>
    <t>入账通知、报销单、发票（第二季度专利费）</t>
  </si>
  <si>
    <t>季度性专利费，是否与本项目相关？补充合同和专利清单</t>
  </si>
  <si>
    <t>5301.01.01研发支出-工资-工资/J07-LED-工艺课/德力标准光组件产业化项目</t>
  </si>
  <si>
    <t>银行单、工资汇总表</t>
  </si>
  <si>
    <t>如何分摊到项目？工资汇总表看不出</t>
  </si>
  <si>
    <t>5301.16研发支出-技术咨询费/G01-研发部-办公室/德力标准光组件产业化项目</t>
  </si>
  <si>
    <t>报销单、发票（咨询公司咨询费）</t>
  </si>
  <si>
    <t>专家咨询费是支付给临时聘请的专家个人的费用，不能支付给咨询公司，建议调减该笔费用</t>
  </si>
  <si>
    <t>补充凭证、发票、合同、银行单据、验收表</t>
  </si>
  <si>
    <t>固定资产-机器设备</t>
  </si>
  <si>
    <t>否，建议整改，注意区分专项与自筹</t>
  </si>
  <si>
    <t>入账通知、付款申请书、发票、合同、验收表</t>
  </si>
  <si>
    <t>制造费用-低值品摊销/K02-制造部-LB-设备课</t>
  </si>
  <si>
    <t>入库单、报销单、发票、送货单</t>
  </si>
  <si>
    <t>存在以购代耗问题，补充领料单</t>
  </si>
  <si>
    <t>入账通知单、支付报销单、发票、入库单、送货单</t>
  </si>
  <si>
    <t>制造费用-低值品摊销/K01-制造部-LB-设备课</t>
  </si>
  <si>
    <t>入账通知、报销单、发票、入库单</t>
  </si>
  <si>
    <t>制造费用-加工费-LB/K01-LB-生产课</t>
  </si>
  <si>
    <t>入账通知、付款申请单、发票、送货单、对账单</t>
  </si>
  <si>
    <t>制造费用-加工费-LB/K01-制造部-LB-生产课</t>
  </si>
  <si>
    <t>报销单（加工费）、发票、对账单</t>
  </si>
  <si>
    <t>5101.01.01制造费用-工资-工资/JO1-LED车间-生产课</t>
  </si>
  <si>
    <t>银行单据、工资汇总表</t>
  </si>
  <si>
    <t>2016-12-31</t>
  </si>
  <si>
    <t>9103-2016120233</t>
  </si>
  <si>
    <t>付深圳新益昌购买固晶机60%验收款</t>
  </si>
  <si>
    <t>9103-2017040063</t>
  </si>
  <si>
    <t>付优森样品费</t>
  </si>
  <si>
    <t>2017-08-14</t>
  </si>
  <si>
    <t>9101-2017080002</t>
  </si>
  <si>
    <t>支付行家光电公司工程试作费</t>
  </si>
  <si>
    <t>2017-09-07</t>
  </si>
  <si>
    <t>9103-2017090004</t>
  </si>
  <si>
    <t>刘永生报样品费用</t>
  </si>
  <si>
    <t>固定资产-办公及电子设备/固定资产卡片有独立核算</t>
  </si>
  <si>
    <t>否</t>
  </si>
  <si>
    <t>费用类别</t>
  </si>
  <si>
    <t>2015-01-31</t>
  </si>
  <si>
    <t>记-9</t>
  </si>
  <si>
    <t>2015-05-31</t>
  </si>
  <si>
    <t>记-2</t>
  </si>
  <si>
    <t>现付项目材料装订费</t>
  </si>
  <si>
    <t>2015-06-30</t>
  </si>
  <si>
    <t>记-28</t>
  </si>
  <si>
    <t>夹具</t>
  </si>
  <si>
    <t>2015-07-31</t>
  </si>
  <si>
    <t>记-17</t>
  </si>
  <si>
    <t>现付灯杯样品</t>
  </si>
  <si>
    <t>记-18</t>
  </si>
  <si>
    <t>记-21</t>
  </si>
  <si>
    <t>现付材料</t>
  </si>
  <si>
    <t>2015-08-28</t>
  </si>
  <si>
    <t>现付LED灯具</t>
  </si>
  <si>
    <t>2015-09-30</t>
  </si>
  <si>
    <t>记-35</t>
  </si>
  <si>
    <t>LED光源材料</t>
  </si>
  <si>
    <t>银行回单、LED光源发票、领料单</t>
  </si>
  <si>
    <t>记-37</t>
  </si>
  <si>
    <t>光源材料</t>
  </si>
  <si>
    <t>支付凭证、LED电源材料发票、领料单</t>
  </si>
  <si>
    <t>2015-10-31</t>
  </si>
  <si>
    <t>记-13</t>
  </si>
  <si>
    <t>银付材料费</t>
  </si>
  <si>
    <t>银行回单、发票、领料单</t>
  </si>
  <si>
    <t>2015-11-30</t>
  </si>
  <si>
    <t>LED光源费</t>
  </si>
  <si>
    <t>2015-12-30</t>
  </si>
  <si>
    <t>记-31</t>
  </si>
  <si>
    <t>记-7</t>
  </si>
  <si>
    <t>现付研发螺丝费</t>
  </si>
  <si>
    <t>购治具</t>
  </si>
  <si>
    <t>2016-01-30</t>
  </si>
  <si>
    <t>记-22</t>
  </si>
  <si>
    <t>现付购研发物品</t>
  </si>
  <si>
    <t>记-24</t>
  </si>
  <si>
    <t>现付直线导轨、三维调整架</t>
  </si>
  <si>
    <t>银付线路板</t>
  </si>
  <si>
    <t>2016-02-29</t>
  </si>
  <si>
    <t>记-11</t>
  </si>
  <si>
    <t>记-8</t>
  </si>
  <si>
    <t>3D打印支架</t>
  </si>
  <si>
    <t>2016-10-31</t>
  </si>
  <si>
    <t>记-4</t>
  </si>
  <si>
    <t>现付耗材</t>
  </si>
  <si>
    <t>记-5</t>
  </si>
  <si>
    <t>现付耗材费</t>
  </si>
  <si>
    <t>记-19</t>
  </si>
  <si>
    <t>记-25</t>
  </si>
  <si>
    <t>现付研发物品</t>
  </si>
  <si>
    <t>银付刀具维修费</t>
  </si>
  <si>
    <t>记-33</t>
  </si>
  <si>
    <t>钻石刀修磨</t>
  </si>
  <si>
    <t>记-36</t>
  </si>
  <si>
    <t>银付加工刀具</t>
  </si>
  <si>
    <t>银行回单、发票</t>
  </si>
  <si>
    <t>记-45</t>
  </si>
  <si>
    <t>银付快速模费</t>
  </si>
  <si>
    <t>发票、银行回单</t>
  </si>
  <si>
    <t>记-46</t>
  </si>
  <si>
    <t>银付可调光阑</t>
  </si>
  <si>
    <t>记-47</t>
  </si>
  <si>
    <t>微调滑台</t>
  </si>
  <si>
    <t>记-10</t>
  </si>
  <si>
    <t>圆弧刀小修</t>
  </si>
  <si>
    <t>2016-04-30</t>
  </si>
  <si>
    <t>记-6</t>
  </si>
  <si>
    <t>现付治具</t>
  </si>
  <si>
    <t>2017-06-30</t>
  </si>
  <si>
    <t>银付加密维护费</t>
  </si>
  <si>
    <t>会议交流费</t>
  </si>
  <si>
    <t>记-14</t>
  </si>
  <si>
    <t>现付专家费</t>
  </si>
  <si>
    <t>现付差旅费</t>
  </si>
  <si>
    <t>现付会议交流费</t>
  </si>
  <si>
    <t>加油费</t>
  </si>
  <si>
    <t>2015-02-28</t>
  </si>
  <si>
    <t>记-1</t>
  </si>
  <si>
    <t>现付交流费</t>
  </si>
  <si>
    <t>记-12</t>
  </si>
  <si>
    <t>交通费</t>
  </si>
  <si>
    <t>2015-03-31</t>
  </si>
  <si>
    <t>记-3</t>
  </si>
  <si>
    <t>报销差旅费</t>
  </si>
  <si>
    <t>现付会务费</t>
  </si>
  <si>
    <t>现付技术交流费</t>
  </si>
  <si>
    <t>现付交通费</t>
  </si>
  <si>
    <t>记-16</t>
  </si>
  <si>
    <t>记-20</t>
  </si>
  <si>
    <t>现付停车费</t>
  </si>
  <si>
    <t>记-23</t>
  </si>
  <si>
    <t>现付交通差旅费</t>
  </si>
  <si>
    <t>记-26</t>
  </si>
  <si>
    <t>记-27</t>
  </si>
  <si>
    <t>发票、差旅费报销单</t>
  </si>
  <si>
    <t>记-54</t>
  </si>
  <si>
    <t>现付资料费</t>
  </si>
  <si>
    <t>银付会议交流费</t>
  </si>
  <si>
    <t>银付差旅费</t>
  </si>
  <si>
    <t>记-15</t>
  </si>
  <si>
    <t>现付车费</t>
  </si>
  <si>
    <t>银付交通费</t>
  </si>
  <si>
    <t>银付交流费</t>
  </si>
  <si>
    <t>2016-08-31</t>
  </si>
  <si>
    <t>2015-08-01</t>
  </si>
  <si>
    <t>数据库制作费</t>
  </si>
  <si>
    <t>支付凭证（有审批）、软件升级发票、银行回单</t>
  </si>
  <si>
    <t>银付资料复印装订费</t>
  </si>
  <si>
    <t>专利费</t>
  </si>
  <si>
    <t>2016-06-30</t>
  </si>
  <si>
    <t>银付内网安全软件维护费</t>
  </si>
  <si>
    <t>银付专利申请费</t>
  </si>
  <si>
    <t>1月份项目人员费</t>
  </si>
  <si>
    <t>2月份项目人员费</t>
  </si>
  <si>
    <t>4月份项目人员费</t>
  </si>
  <si>
    <t>记-30</t>
  </si>
  <si>
    <t>计提6月份项目人员费</t>
  </si>
  <si>
    <t>记-29</t>
  </si>
  <si>
    <t>计提7月份项目人员费</t>
  </si>
  <si>
    <t>人员费计算表（有签领）</t>
  </si>
  <si>
    <t>记-51</t>
  </si>
  <si>
    <t>计提8月份项目人员费</t>
  </si>
  <si>
    <t>计提9月份项目人员费</t>
  </si>
  <si>
    <t>计提10月份项目人员费</t>
  </si>
  <si>
    <t>记-40</t>
  </si>
  <si>
    <t>计提11月份项目人员费</t>
  </si>
  <si>
    <t>记-38</t>
  </si>
  <si>
    <t>计提12月份项目人员费</t>
  </si>
  <si>
    <t>计提1月份项目人员费</t>
  </si>
  <si>
    <t>记-32</t>
  </si>
  <si>
    <t>计提2月份项目人员费</t>
  </si>
  <si>
    <t>计提3月份项目人员费</t>
  </si>
  <si>
    <t>2016-05-31</t>
  </si>
  <si>
    <t>计提5月份项目人员费</t>
  </si>
  <si>
    <t>2016-07-31</t>
  </si>
  <si>
    <t>2016-11-30</t>
  </si>
  <si>
    <t>现付会议专家费</t>
  </si>
  <si>
    <t>支付凭证（有审批）、专家劳务发放表</t>
  </si>
  <si>
    <t>现付用品</t>
  </si>
  <si>
    <t>现付快递费</t>
  </si>
  <si>
    <t>现付办公用品</t>
  </si>
  <si>
    <t>银付2015年水电管理费</t>
  </si>
  <si>
    <t>银行回单、发票、收款收据、水电费计算表</t>
  </si>
  <si>
    <t>2017-02-28</t>
  </si>
  <si>
    <t>银付2016年1月-12月水电管理费</t>
  </si>
  <si>
    <t>银付2017.01-03月水电管理费</t>
  </si>
  <si>
    <t>2017-09-30</t>
  </si>
  <si>
    <t>银付2017.4月-6月水电管理费</t>
  </si>
  <si>
    <t>凭证号数</t>
  </si>
  <si>
    <t>企业分类</t>
  </si>
  <si>
    <t>金额</t>
  </si>
  <si>
    <t>记-0014</t>
  </si>
  <si>
    <t>陈子怡购买测试平台配件</t>
  </si>
  <si>
    <t>记-0015</t>
  </si>
  <si>
    <t>陈子怡购买配件</t>
  </si>
  <si>
    <t>记-0034</t>
  </si>
  <si>
    <t>范冰丰购买研发配件/六角螺丝</t>
  </si>
  <si>
    <t>记-0043</t>
  </si>
  <si>
    <t>范冰丰购买LED外延片</t>
  </si>
  <si>
    <t>记-0026</t>
  </si>
  <si>
    <t>陈子怡购买研发电源</t>
  </si>
  <si>
    <t>记-0033</t>
  </si>
  <si>
    <t>陈子怡付LED芯片</t>
  </si>
  <si>
    <t>2017-01-31</t>
  </si>
  <si>
    <t>冲预付款/2016-12-53#/购买研发材料</t>
  </si>
  <si>
    <t>记-0053</t>
  </si>
  <si>
    <t>付材料款</t>
  </si>
  <si>
    <t>2017-04-21</t>
  </si>
  <si>
    <t>记-0012</t>
  </si>
  <si>
    <t>购买电锤和电线锯</t>
  </si>
  <si>
    <t>购买热缩管等</t>
  </si>
  <si>
    <t>记-0017</t>
  </si>
  <si>
    <t>购买螺丝、转头等</t>
  </si>
  <si>
    <t>记-0028</t>
  </si>
  <si>
    <t>付PVC外壳板、有机金属款</t>
  </si>
  <si>
    <t>2017-04-28</t>
  </si>
  <si>
    <t>记-0037</t>
  </si>
  <si>
    <t>冲预付亚克力加工费/2017-3-73#</t>
  </si>
  <si>
    <t>2017-05-31</t>
  </si>
  <si>
    <t>记-0009</t>
  </si>
  <si>
    <t>购买三脚架、脚座等</t>
  </si>
  <si>
    <t>2017-07-31</t>
  </si>
  <si>
    <t>记-0023</t>
  </si>
  <si>
    <t>马学进购买LED圆片</t>
  </si>
  <si>
    <t>2017-08-31</t>
  </si>
  <si>
    <t>记-0032</t>
  </si>
  <si>
    <t>预付LED圆片款</t>
  </si>
  <si>
    <t>2017-10-26</t>
  </si>
  <si>
    <t>购买LED芯片/2017-9-30#</t>
  </si>
  <si>
    <t>记-0038</t>
  </si>
  <si>
    <t>付外延片/2017-9-33#</t>
  </si>
  <si>
    <t>记-0050</t>
  </si>
  <si>
    <t>购买陶瓷粉/2017-9-33#</t>
  </si>
  <si>
    <t>记-0051</t>
  </si>
  <si>
    <t>付LED芯片款</t>
  </si>
  <si>
    <t>记-0054</t>
  </si>
  <si>
    <t>付材料费/2017-9-35#</t>
  </si>
  <si>
    <t>2017-11-28</t>
  </si>
  <si>
    <t>记-0003</t>
  </si>
  <si>
    <t>购买电源</t>
  </si>
  <si>
    <t>记-0004</t>
  </si>
  <si>
    <t>购买铜管和硅胶管</t>
  </si>
  <si>
    <t>购买防毒面具</t>
  </si>
  <si>
    <t>记-0020</t>
  </si>
  <si>
    <t>购买电子防潮箱</t>
  </si>
  <si>
    <t>记-0022</t>
  </si>
  <si>
    <t>购买模具费/2017-5-31#/32#</t>
  </si>
  <si>
    <t>记-0031</t>
  </si>
  <si>
    <t>购买N250过滤器</t>
  </si>
  <si>
    <t>购买水冷板/F200100A</t>
  </si>
  <si>
    <t>记-0036</t>
  </si>
  <si>
    <t>购买发光二极管/2017-9-34#</t>
  </si>
  <si>
    <t>2017-12-21</t>
  </si>
  <si>
    <t>记-0005</t>
  </si>
  <si>
    <t>购买防静电袋</t>
  </si>
  <si>
    <t>记-0006</t>
  </si>
  <si>
    <t>购买砂光机</t>
  </si>
  <si>
    <t>购买集管</t>
  </si>
  <si>
    <t>购买加热平台</t>
  </si>
  <si>
    <t>付连接线、线管等</t>
  </si>
  <si>
    <t>购买酒精</t>
  </si>
  <si>
    <t>记-0019</t>
  </si>
  <si>
    <t>购买氮气罐</t>
  </si>
  <si>
    <t>记-0021</t>
  </si>
  <si>
    <t>购买机械工具</t>
  </si>
  <si>
    <t>记-0024</t>
  </si>
  <si>
    <t>购买芯片</t>
  </si>
  <si>
    <t>记-0027</t>
  </si>
  <si>
    <t>付LED芯片</t>
  </si>
  <si>
    <t>记-0029</t>
  </si>
  <si>
    <t>付电子元器件</t>
  </si>
  <si>
    <t>付蓝宝石晶片</t>
  </si>
  <si>
    <t>记-0044</t>
  </si>
  <si>
    <t>付玻璃硅胶盘</t>
  </si>
  <si>
    <t>记-0046</t>
  </si>
  <si>
    <t>付灯具配件</t>
  </si>
  <si>
    <t>记-0047</t>
  </si>
  <si>
    <t>付二茂镁有机源</t>
  </si>
  <si>
    <t>记-0048</t>
  </si>
  <si>
    <t>记-0013</t>
  </si>
  <si>
    <t>付加工费</t>
  </si>
  <si>
    <t>测试化验加工费</t>
  </si>
  <si>
    <t>陈子怡付加工费</t>
  </si>
  <si>
    <t>陈子怡付LED芯片加工费</t>
  </si>
  <si>
    <t>记-0049</t>
  </si>
  <si>
    <t>付LED基板加工费</t>
  </si>
  <si>
    <t>金属加工/2017-3-72#</t>
  </si>
  <si>
    <t>CPS COB检验费/2017-10-54#</t>
  </si>
  <si>
    <t>记-0030</t>
  </si>
  <si>
    <t>付金属加工/2017-5-33#</t>
  </si>
  <si>
    <t>记-0011</t>
  </si>
  <si>
    <t>范冰丰报调研交通费</t>
  </si>
  <si>
    <t>范冰丰报中山调研差旅费</t>
  </si>
  <si>
    <t>记-0040</t>
  </si>
  <si>
    <t>庄灿阳报调研交通费</t>
  </si>
  <si>
    <t>范冰丰项目调研差旅费</t>
  </si>
  <si>
    <t>记-0018</t>
  </si>
  <si>
    <t>范冰丰报深圳差旅费</t>
  </si>
  <si>
    <t>记-0039</t>
  </si>
  <si>
    <t>王钢报调研交通费</t>
  </si>
  <si>
    <t>范冰丰报深圳调研差旅费</t>
  </si>
  <si>
    <t>王钢厦门调研差旅费</t>
  </si>
  <si>
    <t>记-0007</t>
  </si>
  <si>
    <t>记-0008</t>
  </si>
  <si>
    <t>王钢报杭州等调研差旅费</t>
  </si>
  <si>
    <t>范冰丰、李军报深圳调研差旅费</t>
  </si>
  <si>
    <t>李军报做实验交通费</t>
  </si>
  <si>
    <t>记-0002</t>
  </si>
  <si>
    <t>罗宏泰报交通费</t>
  </si>
  <si>
    <t>刘敏报调研交通费</t>
  </si>
  <si>
    <t>范冰丰报交通费</t>
  </si>
  <si>
    <t>王钢报日本参加技术会议差旅费</t>
  </si>
  <si>
    <t>王钢报美国参加学术会议交流费</t>
  </si>
  <si>
    <t>2015-12-31</t>
  </si>
  <si>
    <t>杨晶晶报专利代理费</t>
  </si>
  <si>
    <t>记-0010</t>
  </si>
  <si>
    <t>刘敏付快递费</t>
  </si>
  <si>
    <t>王钢报快递费</t>
  </si>
  <si>
    <t>刘敏报快递费</t>
  </si>
  <si>
    <t>杨晶晶报专利答审费</t>
  </si>
  <si>
    <t>王钢购买书籍</t>
  </si>
  <si>
    <t>付专利登记费</t>
  </si>
  <si>
    <t>卢颖报快递费</t>
  </si>
  <si>
    <t>付专利申请费</t>
  </si>
  <si>
    <t>记-0016</t>
  </si>
  <si>
    <t>付专利授权登记费</t>
  </si>
  <si>
    <t>2017-03-27</t>
  </si>
  <si>
    <t>付专利代理费</t>
  </si>
  <si>
    <t>杨晶晶付专利授权费</t>
  </si>
  <si>
    <t>记-0001</t>
  </si>
  <si>
    <t>付快递费</t>
  </si>
  <si>
    <t>刘敏付实验室第三季度租金</t>
  </si>
  <si>
    <t>租赁费</t>
  </si>
  <si>
    <t>刘敏付实验室第四季度租金</t>
  </si>
  <si>
    <t>记-0057</t>
  </si>
  <si>
    <t>更正2015-10-90#/刘敏付给设备租赁费</t>
  </si>
  <si>
    <t>记-0055</t>
  </si>
  <si>
    <t>付1-3月实验室租金</t>
  </si>
  <si>
    <t>记-0061</t>
  </si>
  <si>
    <t>付4-5月实验室租金</t>
  </si>
  <si>
    <t>付6月实验室租金</t>
  </si>
  <si>
    <t>记-0045</t>
  </si>
  <si>
    <t>付第三季度实验室租金</t>
  </si>
  <si>
    <t>付第四季度实验室租金</t>
  </si>
  <si>
    <t>2016-01-31</t>
  </si>
  <si>
    <t>刘敏付2016年1月工资</t>
  </si>
  <si>
    <t>刘敏付2月工资</t>
  </si>
  <si>
    <t>刘敏付3月人员费</t>
  </si>
  <si>
    <t>刘敏付4月人员费</t>
  </si>
  <si>
    <t>记-0071</t>
  </si>
  <si>
    <t>刘敏付5月人员费</t>
  </si>
  <si>
    <t>刘敏付6月人员费</t>
  </si>
  <si>
    <t>付7月人员费</t>
  </si>
  <si>
    <t>付8月人员费</t>
  </si>
  <si>
    <t>付9月人员费</t>
  </si>
  <si>
    <t>付10月人员费</t>
  </si>
  <si>
    <t>2016-12-22</t>
  </si>
  <si>
    <t>付11月人员费</t>
  </si>
  <si>
    <t>付12月项目人员费</t>
  </si>
  <si>
    <t>付1月人员费</t>
  </si>
  <si>
    <t>记-0058</t>
  </si>
  <si>
    <t>付2月人员费</t>
  </si>
  <si>
    <t>付3月人员费</t>
  </si>
  <si>
    <t>付4月人员费</t>
  </si>
  <si>
    <t>记-0066</t>
  </si>
  <si>
    <t>付5月人员费</t>
  </si>
  <si>
    <t>付6月人员费</t>
  </si>
  <si>
    <t>记-0025</t>
  </si>
  <si>
    <t>记-0042</t>
  </si>
  <si>
    <t>记-0056</t>
  </si>
  <si>
    <t>刘敏付专家咨询费</t>
  </si>
  <si>
    <t>记-0052</t>
  </si>
  <si>
    <t>付专家咨询费</t>
  </si>
  <si>
    <t>记-0035</t>
  </si>
  <si>
    <t>付专家费</t>
  </si>
  <si>
    <t>记-0041</t>
  </si>
  <si>
    <t>刘敏付实验室第一季度租金</t>
  </si>
  <si>
    <t>付研发人员房租</t>
  </si>
  <si>
    <t>付1-3月办公室租金</t>
  </si>
  <si>
    <t>付4-5月办公室租金</t>
  </si>
  <si>
    <t>付6月办公室租金</t>
  </si>
  <si>
    <t>付第三季办公室租金</t>
  </si>
  <si>
    <t>付第四季度办公室租金</t>
  </si>
  <si>
    <t>类型</t>
  </si>
  <si>
    <t>√</t>
  </si>
  <si>
    <t>9103-2016120168</t>
  </si>
  <si>
    <t>付捷新排线款</t>
  </si>
  <si>
    <t>2017-08-24</t>
  </si>
  <si>
    <t>9103-2017080044</t>
  </si>
  <si>
    <t>吴金华借款委托第三方做失效分析检测</t>
  </si>
  <si>
    <t>9103-2016060010</t>
  </si>
  <si>
    <t>许清浩报差旅费</t>
  </si>
  <si>
    <t>9103-2015090045</t>
  </si>
  <si>
    <t>凭证编号</t>
  </si>
  <si>
    <t>借方金额</t>
  </si>
  <si>
    <t>2015/05/26</t>
  </si>
  <si>
    <t>201505000002</t>
  </si>
  <si>
    <t xml:space="preserve">其他出库单 2015052601 传输 </t>
  </si>
  <si>
    <t>2015/06/15</t>
  </si>
  <si>
    <t>201506000005</t>
  </si>
  <si>
    <t xml:space="preserve">其他出库单 2015061501 传输 </t>
  </si>
  <si>
    <t>2015/12/31</t>
  </si>
  <si>
    <t>201512000004</t>
  </si>
  <si>
    <t xml:space="preserve">其他出库单 2015123101 传输 </t>
  </si>
  <si>
    <t>2016/01/19</t>
  </si>
  <si>
    <t>201601000003</t>
  </si>
  <si>
    <t xml:space="preserve">其他出库单 2016011901 传输 </t>
  </si>
  <si>
    <t>2016/02/24</t>
  </si>
  <si>
    <t>201602000003</t>
  </si>
  <si>
    <t xml:space="preserve">其他出库单 2016022401 传输 </t>
  </si>
  <si>
    <t>2016/04/20</t>
  </si>
  <si>
    <t>201604000006</t>
  </si>
  <si>
    <t xml:space="preserve">其他出库单 2016042001 传输 </t>
  </si>
  <si>
    <t>2016/04/25</t>
  </si>
  <si>
    <t>201604000008</t>
  </si>
  <si>
    <t xml:space="preserve">其他出库单 2016042501 传输 </t>
  </si>
  <si>
    <t>2016/05/24</t>
  </si>
  <si>
    <t>201605000005</t>
  </si>
  <si>
    <t xml:space="preserve">其他出库单 2016052401 传输 </t>
  </si>
  <si>
    <t>2016/07/18</t>
  </si>
  <si>
    <t>201607000005</t>
  </si>
  <si>
    <t xml:space="preserve">其他出库单 2016071801 传输 </t>
  </si>
  <si>
    <t>2016/07/26</t>
  </si>
  <si>
    <t>201607000008</t>
  </si>
  <si>
    <t xml:space="preserve">其他出库单 2016072601 传输 </t>
  </si>
  <si>
    <t>2016/10/25</t>
  </si>
  <si>
    <t>201610000002</t>
  </si>
  <si>
    <t xml:space="preserve">其他出库单 2016102501 传输 </t>
  </si>
  <si>
    <t>2017/03/15</t>
  </si>
  <si>
    <t>201703000005</t>
  </si>
  <si>
    <t xml:space="preserve">其他出库单 2017031501 传输 </t>
  </si>
  <si>
    <t>2017/03/28</t>
  </si>
  <si>
    <t>201703000006</t>
  </si>
  <si>
    <t xml:space="preserve">其他出库单 2017032801 传输 </t>
  </si>
  <si>
    <t>2017/04/21</t>
  </si>
  <si>
    <t>201704000003</t>
  </si>
  <si>
    <t xml:space="preserve">其他出库单 2017042101 传输 </t>
  </si>
  <si>
    <t>2017/05/26</t>
  </si>
  <si>
    <t>201705000003</t>
  </si>
  <si>
    <t xml:space="preserve">其他出库单 2017052601 传输 </t>
  </si>
  <si>
    <t>2017/06/30</t>
  </si>
  <si>
    <t>201706000007</t>
  </si>
  <si>
    <t xml:space="preserve">其他出库单 2017063001 传输 </t>
  </si>
  <si>
    <t>2017/07/29</t>
  </si>
  <si>
    <t>201707000003</t>
  </si>
  <si>
    <t xml:space="preserve">其他出库单 2017072901 传输 </t>
  </si>
  <si>
    <t>2017/08/17</t>
  </si>
  <si>
    <t>201708000004</t>
  </si>
  <si>
    <t xml:space="preserve">其他出库单 2017081701 传输 </t>
  </si>
  <si>
    <t>2017/08/21</t>
  </si>
  <si>
    <t>201708000005</t>
  </si>
  <si>
    <t xml:space="preserve">其他出库单 2017082101 传输 </t>
  </si>
  <si>
    <t>2017/08/25</t>
  </si>
  <si>
    <t>201708000007</t>
  </si>
  <si>
    <t xml:space="preserve">其他出库单 2017082501 传输 </t>
  </si>
  <si>
    <t>2017/08/28</t>
  </si>
  <si>
    <t>201708000006</t>
  </si>
  <si>
    <t xml:space="preserve">其他出库单 2017082801 传输 </t>
  </si>
  <si>
    <t>2017/09/26</t>
  </si>
  <si>
    <t>201709000005</t>
  </si>
  <si>
    <t xml:space="preserve">其他出库单 2017092601 传输 </t>
  </si>
  <si>
    <t>2017/10/10</t>
  </si>
  <si>
    <t>201710000002</t>
  </si>
  <si>
    <t xml:space="preserve">其他出库单 2017101001 传输 </t>
  </si>
  <si>
    <t>2017/11/16</t>
  </si>
  <si>
    <t>201711000007</t>
  </si>
  <si>
    <t xml:space="preserve">其他出库单 2017111602 传输 </t>
  </si>
  <si>
    <t>2017/11/22</t>
  </si>
  <si>
    <t>201711000008</t>
  </si>
  <si>
    <t xml:space="preserve">其他出库单 2017112201 传输 </t>
  </si>
  <si>
    <t>2017/11/28</t>
  </si>
  <si>
    <t>201711000011</t>
  </si>
  <si>
    <t xml:space="preserve">其他出库单 2017112802 传输 </t>
  </si>
  <si>
    <t xml:space="preserve">其他出库单 2015071501 传输 </t>
  </si>
  <si>
    <t xml:space="preserve">其他出库单 2015081801 传输 </t>
  </si>
  <si>
    <t xml:space="preserve">其他出库单 2015081802 传输 </t>
  </si>
  <si>
    <t xml:space="preserve">其他出库单 2015082801 传输 </t>
  </si>
  <si>
    <t xml:space="preserve">其他出库单 2015082901 传输 </t>
  </si>
  <si>
    <t xml:space="preserve">其他出库单 2015100901 传输 </t>
  </si>
  <si>
    <t xml:space="preserve">其他出库单 2015101601 传输 </t>
  </si>
  <si>
    <t xml:space="preserve">其他出库单 2015122601 传输 </t>
  </si>
  <si>
    <t xml:space="preserve">其他出库单 2015123001 传输 </t>
  </si>
  <si>
    <t xml:space="preserve">其他出库单 2016012001 传输 </t>
  </si>
  <si>
    <t xml:space="preserve">其他出库单 2016012201 传输 </t>
  </si>
  <si>
    <t xml:space="preserve">其他出库单 2016020801 传输 </t>
  </si>
  <si>
    <t xml:space="preserve">其他出库单 2016022501 传输 </t>
  </si>
  <si>
    <t xml:space="preserve">其他出库单 2016032101 传输 </t>
  </si>
  <si>
    <t xml:space="preserve">其他出库单 2016040501 传输 </t>
  </si>
  <si>
    <t xml:space="preserve">其他出库单 2016042101 传输 </t>
  </si>
  <si>
    <t xml:space="preserve">其他出库单 2016050501 传输 </t>
  </si>
  <si>
    <t xml:space="preserve">其他出库单 2016061701 传输 </t>
  </si>
  <si>
    <t xml:space="preserve">其他出库单 2016062101 传输 </t>
  </si>
  <si>
    <t xml:space="preserve">其他出库单 2016072101 传输 </t>
  </si>
  <si>
    <t xml:space="preserve">其他出库单 2016072201 传输 </t>
  </si>
  <si>
    <t xml:space="preserve">其他出库单 2016082301 传输 </t>
  </si>
  <si>
    <t xml:space="preserve">其他出库单 2016082601 传输 </t>
  </si>
  <si>
    <t xml:space="preserve">其他出库单 2016092001 传输 </t>
  </si>
  <si>
    <t xml:space="preserve">其他出库单 2016102801 传输 </t>
  </si>
  <si>
    <t xml:space="preserve">其他出库单 2016112301 传输 </t>
  </si>
  <si>
    <t xml:space="preserve">其他出库单 2016122101 传输 </t>
  </si>
  <si>
    <t xml:space="preserve">其他出库单 2017010601 传输 </t>
  </si>
  <si>
    <t xml:space="preserve">其他出库单 2017011601 传输 </t>
  </si>
  <si>
    <t xml:space="preserve">其他出库单 2017020301 传输 </t>
  </si>
  <si>
    <t xml:space="preserve">其他出库单 2017020601 传输 </t>
  </si>
  <si>
    <t xml:space="preserve">其他出库单 2017031301 传输 </t>
  </si>
  <si>
    <t xml:space="preserve">其他出库单 2017033101 传输 </t>
  </si>
  <si>
    <t xml:space="preserve">其他出库单 2017033102 传输 </t>
  </si>
  <si>
    <t xml:space="preserve">其他出库单 2017042001 传输 </t>
  </si>
  <si>
    <t xml:space="preserve">其他出库单 2017061601 传输 </t>
  </si>
  <si>
    <t xml:space="preserve">其他出库单 2017062401 传输 </t>
  </si>
  <si>
    <t xml:space="preserve">其他出库单 2017062901 传输 </t>
  </si>
  <si>
    <t xml:space="preserve">其他出库单 2017071201 传输 </t>
  </si>
  <si>
    <t xml:space="preserve">其他出库单 2017071701 传输 </t>
  </si>
  <si>
    <t xml:space="preserve">其他出库单 2017090501 传输 </t>
  </si>
  <si>
    <t xml:space="preserve">其他出库单 2017092501 传输 </t>
  </si>
  <si>
    <t xml:space="preserve">其他出库单 2017111601 传输 </t>
  </si>
  <si>
    <t xml:space="preserve">其他出库单 2017112401 传输 </t>
  </si>
  <si>
    <t xml:space="preserve">其他出库单 2017112801 传输 </t>
  </si>
  <si>
    <t>付水电费</t>
  </si>
  <si>
    <t>付租金</t>
  </si>
  <si>
    <t>付项目人员1月份工资</t>
  </si>
  <si>
    <t>付项目人员工资</t>
  </si>
  <si>
    <t>是否抽凭</t>
  </si>
  <si>
    <t>15/06/27</t>
  </si>
  <si>
    <t>G01-RFB150600698</t>
  </si>
  <si>
    <t>购轻便式点胶机1台/10051863-64（专项经费）</t>
  </si>
  <si>
    <t>15/12/16</t>
  </si>
  <si>
    <t>G01-RFB151200352</t>
  </si>
  <si>
    <t>购自动点胶机2台/04930079(专项经费）</t>
  </si>
  <si>
    <t>15/10/23</t>
  </si>
  <si>
    <t>G01-RFB151000428</t>
  </si>
  <si>
    <t>项目购材料/15358703（专项经费）</t>
  </si>
  <si>
    <t>15/01/09</t>
  </si>
  <si>
    <t>G01-RFB150100073</t>
  </si>
  <si>
    <t>项目1月场地租金（专项经费）</t>
  </si>
  <si>
    <t>15/02/28</t>
  </si>
  <si>
    <t>G01-RFB150200482</t>
  </si>
  <si>
    <t>项目2月场地租金(专项经费）</t>
  </si>
  <si>
    <t>15/03/10</t>
  </si>
  <si>
    <t>G01-RFB150300247</t>
  </si>
  <si>
    <t>项目3月场地租金（专项经费）</t>
  </si>
  <si>
    <t>15/04/10</t>
  </si>
  <si>
    <t>G01-RFB150400531</t>
  </si>
  <si>
    <t>项目4月场地租金（专项经费）</t>
  </si>
  <si>
    <t>15/05/11</t>
  </si>
  <si>
    <t>G01-RFB150500395</t>
  </si>
  <si>
    <t>项目5月场地租金(专项经费）</t>
  </si>
  <si>
    <t>15/06/10</t>
  </si>
  <si>
    <t>G01-RFB150600246</t>
  </si>
  <si>
    <t>项目6月场地租金（专项经费）</t>
  </si>
  <si>
    <t>15/07/10</t>
  </si>
  <si>
    <t>G01-RFB150700586</t>
  </si>
  <si>
    <t>项目7月场地租金（专项经费）</t>
  </si>
  <si>
    <t>15/08/07</t>
  </si>
  <si>
    <t>G01-RFB150800604</t>
  </si>
  <si>
    <t>项目8月场地租金(专项经费）</t>
  </si>
  <si>
    <t>15/01/31</t>
  </si>
  <si>
    <t>G01-RFB150100523</t>
  </si>
  <si>
    <t>项目1月人员费用（专项经费）</t>
  </si>
  <si>
    <t>G01-RFB150200423</t>
  </si>
  <si>
    <t>项目2月人员费用（专项经费）</t>
  </si>
  <si>
    <t>15/03/25</t>
  </si>
  <si>
    <t>G01-RFB150300359</t>
  </si>
  <si>
    <t>项目3月人员费用(专项经费）</t>
  </si>
  <si>
    <t>15/04/23</t>
  </si>
  <si>
    <t>G01-RFB150400558</t>
  </si>
  <si>
    <t>项目4月人员费用(专项经费）</t>
  </si>
  <si>
    <t>15/05/26</t>
  </si>
  <si>
    <t>G01-RFB150500591</t>
  </si>
  <si>
    <t>项目5月人员费用(专项经费）</t>
  </si>
  <si>
    <t>15/06/25</t>
  </si>
  <si>
    <t>G01-RFB150600521</t>
  </si>
  <si>
    <t>项目6月人员费用(专项经费）</t>
  </si>
  <si>
    <t>15/07/30</t>
  </si>
  <si>
    <t>G01-RFB150700797</t>
  </si>
  <si>
    <t>项目7月人员费用(专项经费）</t>
  </si>
  <si>
    <t>15/01/29</t>
  </si>
  <si>
    <t>G01-RFB150100878</t>
  </si>
  <si>
    <t>潘学东报销差旅费（专项经费）</t>
  </si>
  <si>
    <t>15/05/28</t>
  </si>
  <si>
    <t>G01-RFB150500854</t>
  </si>
  <si>
    <t>15/09/22</t>
  </si>
  <si>
    <t>G01-RFB150900651</t>
  </si>
  <si>
    <t>16/01/14</t>
  </si>
  <si>
    <t>G01-RFB160100217</t>
  </si>
  <si>
    <t>项目购材料/07798384（专项经费）</t>
  </si>
  <si>
    <t>16/11/25</t>
  </si>
  <si>
    <t>G01-RFB161100644</t>
  </si>
  <si>
    <t>陈华报销出差费用（专项经费）</t>
  </si>
  <si>
    <t>16/03/28</t>
  </si>
  <si>
    <t>G01-RFB160300646</t>
  </si>
  <si>
    <t>项目检测费(专项经费）</t>
  </si>
  <si>
    <t>16/08/12</t>
  </si>
  <si>
    <t>G01-RFB160800323</t>
  </si>
  <si>
    <t>项目专利费/16879824/07254501(专项经费）</t>
  </si>
  <si>
    <t>出版文献</t>
  </si>
  <si>
    <t>17/01/20</t>
  </si>
  <si>
    <t>G01-RFB170100531</t>
  </si>
  <si>
    <t>潘学东报销出差费用（专项经费）</t>
  </si>
  <si>
    <t>17/04/06</t>
  </si>
  <si>
    <t>G01-RFB170400501</t>
  </si>
  <si>
    <t>潘学东报销出差费用(专项经费）</t>
  </si>
  <si>
    <t>17/07/25</t>
  </si>
  <si>
    <t>G01-RFB170700634</t>
  </si>
  <si>
    <t>17/01/31</t>
  </si>
  <si>
    <t>G01-RFB170100612</t>
  </si>
  <si>
    <t>项目耗用电费(专项经费）</t>
  </si>
  <si>
    <t>17/02/28</t>
  </si>
  <si>
    <t>G01-RFB170200791</t>
  </si>
  <si>
    <t>项目耗用电费（专项经费）</t>
  </si>
  <si>
    <t>17/03/31</t>
  </si>
  <si>
    <t>G01-RFB170300832</t>
  </si>
  <si>
    <t>17/04/30</t>
  </si>
  <si>
    <t>G01-RFB170400802</t>
  </si>
  <si>
    <t>17/05/31</t>
  </si>
  <si>
    <t>G01-RFB170500842</t>
  </si>
  <si>
    <t>17/06/30</t>
  </si>
  <si>
    <t>G01-RFB170600945</t>
  </si>
  <si>
    <t>16/06/30</t>
  </si>
  <si>
    <t>G01-RFB160600913</t>
  </si>
  <si>
    <t>项目购设备/09044002/09044008</t>
  </si>
  <si>
    <t>16/07/31</t>
  </si>
  <si>
    <t>G01-RFB160700828</t>
  </si>
  <si>
    <t>项目购设备/05708920-23</t>
  </si>
  <si>
    <t>G01-RFB150700839</t>
  </si>
  <si>
    <t>项目购材料/12574100-01</t>
  </si>
  <si>
    <t>15/08/21</t>
  </si>
  <si>
    <t>G01-RFB150800401</t>
  </si>
  <si>
    <t>项目购材料/07798343</t>
  </si>
  <si>
    <t>15/08/26</t>
  </si>
  <si>
    <t>G01-RFB150800591</t>
  </si>
  <si>
    <t>项目购材料/00594560</t>
  </si>
  <si>
    <t>15/09/18</t>
  </si>
  <si>
    <t>G01-RFB150900323</t>
  </si>
  <si>
    <t>项目购材料/11431616</t>
  </si>
  <si>
    <t>G01-RFB150900396</t>
  </si>
  <si>
    <t>项目购材料/07798347</t>
  </si>
  <si>
    <t>15/09/21</t>
  </si>
  <si>
    <t>G01-RFB150900414</t>
  </si>
  <si>
    <t>项目购材料/15388397-98</t>
  </si>
  <si>
    <t>15/09/29</t>
  </si>
  <si>
    <t>G01-RFB150900758</t>
  </si>
  <si>
    <t>项目购材料/11609950-52</t>
  </si>
  <si>
    <t>15/12/09</t>
  </si>
  <si>
    <t>G01-RFB151200163</t>
  </si>
  <si>
    <t>项目购材料/07798368-70</t>
  </si>
  <si>
    <t>15/12/29</t>
  </si>
  <si>
    <t>G01-RFB151200696</t>
  </si>
  <si>
    <t>项目购材料/14070929</t>
  </si>
  <si>
    <t>项目8月场地租金</t>
  </si>
  <si>
    <t>15/09/15</t>
  </si>
  <si>
    <t>G01-RFB150800188</t>
  </si>
  <si>
    <t>项目9月场地租金</t>
  </si>
  <si>
    <t>15/10/13</t>
  </si>
  <si>
    <t>G01-RFB151000343</t>
  </si>
  <si>
    <t>项目10月场地租金</t>
  </si>
  <si>
    <t>15/11/11</t>
  </si>
  <si>
    <t>G01-RFB151100820</t>
  </si>
  <si>
    <t>项目11月场地租金</t>
  </si>
  <si>
    <t>15/12/11</t>
  </si>
  <si>
    <t>G01-RFB151200269</t>
  </si>
  <si>
    <t>项目12月场地租金</t>
  </si>
  <si>
    <t>项目7月人员费用</t>
  </si>
  <si>
    <t>G01-RFB150800678</t>
  </si>
  <si>
    <t>项目8月人员费用</t>
  </si>
  <si>
    <t>15/09/16</t>
  </si>
  <si>
    <t>G01-RFB150900215</t>
  </si>
  <si>
    <t>项目9月人员费用</t>
  </si>
  <si>
    <t>15/10/27</t>
  </si>
  <si>
    <t>G01-RFB151000640</t>
  </si>
  <si>
    <t>项目10月人员费用</t>
  </si>
  <si>
    <t>15/11/27</t>
  </si>
  <si>
    <t>G01-RFB151100860</t>
  </si>
  <si>
    <t>项目11月人员费用</t>
  </si>
  <si>
    <t>15/12/31</t>
  </si>
  <si>
    <t>G01-RFB151200959</t>
  </si>
  <si>
    <t>项目12月人员费用</t>
  </si>
  <si>
    <t>15/06/15</t>
  </si>
  <si>
    <t>G01-RFB150600835</t>
  </si>
  <si>
    <t>项目耗用电费</t>
  </si>
  <si>
    <t>15/07/31</t>
  </si>
  <si>
    <t>G01-RFB150701012</t>
  </si>
  <si>
    <t>15/08/14</t>
  </si>
  <si>
    <t>G01-RFB150800909</t>
  </si>
  <si>
    <t>15/09/14</t>
  </si>
  <si>
    <t>G01-RFB150900803</t>
  </si>
  <si>
    <t>15/10/15</t>
  </si>
  <si>
    <t>G01-RFB151000771</t>
  </si>
  <si>
    <t>15/01/07</t>
  </si>
  <si>
    <t>G01-RFB150100038</t>
  </si>
  <si>
    <t>陈龙虎报销出差费用</t>
  </si>
  <si>
    <t>蔡庭云报销出差费用</t>
  </si>
  <si>
    <t>陈华报销出差费用</t>
  </si>
  <si>
    <t>潘学东报销出差费用</t>
  </si>
  <si>
    <t>15/01/20</t>
  </si>
  <si>
    <t>G01-RFB150100320</t>
  </si>
  <si>
    <t>G01-RFB150100823</t>
  </si>
  <si>
    <t>15/02/06</t>
  </si>
  <si>
    <t>G01-RFB150200086</t>
  </si>
  <si>
    <t>G01-RFB150300158</t>
  </si>
  <si>
    <t>15/04/24</t>
  </si>
  <si>
    <t>G01-RFB150400775</t>
  </si>
  <si>
    <t>15/05/27</t>
  </si>
  <si>
    <t>G01-RFB150500782</t>
  </si>
  <si>
    <t>王成报销出差费用</t>
  </si>
  <si>
    <t>15/07/06</t>
  </si>
  <si>
    <t>G01-RFB150700064</t>
  </si>
  <si>
    <t>韩婷婷报销出差费用</t>
  </si>
  <si>
    <t>15/07/21</t>
  </si>
  <si>
    <t>G01-RFB150700646</t>
  </si>
  <si>
    <t>曹宇星报销差旅费</t>
  </si>
  <si>
    <t>15/12/02</t>
  </si>
  <si>
    <t>G01-RFB151200063</t>
  </si>
  <si>
    <t>黄丽仙报销出差费</t>
  </si>
  <si>
    <t>刘晓丹报销出差费</t>
  </si>
  <si>
    <t>16/01/13</t>
  </si>
  <si>
    <t>G01-RFB160100738</t>
  </si>
  <si>
    <t>项目1月场地租金</t>
  </si>
  <si>
    <t>16/02/16</t>
  </si>
  <si>
    <t>G01-RFB160200043</t>
  </si>
  <si>
    <t>项目2月场地租金</t>
  </si>
  <si>
    <t>16/03/11</t>
  </si>
  <si>
    <t>G01-RFB160300381</t>
  </si>
  <si>
    <t>项目3月场地租金</t>
  </si>
  <si>
    <t>16/04/08</t>
  </si>
  <si>
    <t>G01-RFB160400355</t>
  </si>
  <si>
    <t>项目4月场地租金</t>
  </si>
  <si>
    <t>16/05/13</t>
  </si>
  <si>
    <t>G01-RFB160500360</t>
  </si>
  <si>
    <t>项目5月场地租金</t>
  </si>
  <si>
    <t>16/06/07</t>
  </si>
  <si>
    <t>G01-RFB160600159</t>
  </si>
  <si>
    <t>项目6月场地租金</t>
  </si>
  <si>
    <t>16/07/08</t>
  </si>
  <si>
    <t>G01-RFB160700509</t>
  </si>
  <si>
    <t>项目7月场地租金</t>
  </si>
  <si>
    <t>16/08/09</t>
  </si>
  <si>
    <t>G01-RFB160800299</t>
  </si>
  <si>
    <t>16/09/22</t>
  </si>
  <si>
    <t>G01-RFB160900452</t>
  </si>
  <si>
    <t>16/10/10</t>
  </si>
  <si>
    <t>G01-RFB161000116</t>
  </si>
  <si>
    <t>16/11/10</t>
  </si>
  <si>
    <t>G01-RFB161100263</t>
  </si>
  <si>
    <t>16/12/09</t>
  </si>
  <si>
    <t>G01-RFB161200255</t>
  </si>
  <si>
    <t>16/01/31</t>
  </si>
  <si>
    <t>G01-RFB160100791</t>
  </si>
  <si>
    <t>项目1月人员费用</t>
  </si>
  <si>
    <t>16/02/29</t>
  </si>
  <si>
    <t>G01-RFB160200555</t>
  </si>
  <si>
    <t>项目2月人员费用</t>
  </si>
  <si>
    <t>16/03/31</t>
  </si>
  <si>
    <t>G01-RFB160300931</t>
  </si>
  <si>
    <t>项目3月人员费用</t>
  </si>
  <si>
    <t>16/04/22</t>
  </si>
  <si>
    <t>G01-RFB160400465</t>
  </si>
  <si>
    <t>项目4月人员费用</t>
  </si>
  <si>
    <t>16/05/31</t>
  </si>
  <si>
    <t>G01-RFB160500788</t>
  </si>
  <si>
    <t>项目5月人员费用</t>
  </si>
  <si>
    <t>G01-RFB160600881</t>
  </si>
  <si>
    <t>项目6月人员费用</t>
  </si>
  <si>
    <t>G01-RFB160700812</t>
  </si>
  <si>
    <t>16/08/31</t>
  </si>
  <si>
    <t>G01-RFB160800873</t>
  </si>
  <si>
    <t>16/09/30</t>
  </si>
  <si>
    <t>G01-RFB160900931</t>
  </si>
  <si>
    <t>16/10/31</t>
  </si>
  <si>
    <t>G01-RFB161000771</t>
  </si>
  <si>
    <t>16/11/30</t>
  </si>
  <si>
    <t>G01-RFB161100864</t>
  </si>
  <si>
    <t>16/12/31</t>
  </si>
  <si>
    <t>G01-RFB161200972</t>
  </si>
  <si>
    <t>16/01/29</t>
  </si>
  <si>
    <t>G01-RFB160100724</t>
  </si>
  <si>
    <t>G01-RFB160200547</t>
  </si>
  <si>
    <t>16/03/30</t>
  </si>
  <si>
    <t>G01-RFB160300823</t>
  </si>
  <si>
    <t>16/04/30</t>
  </si>
  <si>
    <t>G01-RFB160400801</t>
  </si>
  <si>
    <t>G01-RFB160500769</t>
  </si>
  <si>
    <t>G01-RFB160600756</t>
  </si>
  <si>
    <t>G01-RFB160700823</t>
  </si>
  <si>
    <t>G01-RFB160800861</t>
  </si>
  <si>
    <t>G01-RFB160900894</t>
  </si>
  <si>
    <t>G01-RFB161000712</t>
  </si>
  <si>
    <t>G01-RFB161100868</t>
  </si>
  <si>
    <t>G01-RFB161200944</t>
  </si>
  <si>
    <t>16/03/24</t>
  </si>
  <si>
    <t>G01-RFB160300613</t>
  </si>
  <si>
    <t>16/06/14</t>
  </si>
  <si>
    <t>G01-RFB160600557</t>
  </si>
  <si>
    <t>16/08/04</t>
  </si>
  <si>
    <t>G01-RFB160800237</t>
  </si>
  <si>
    <t>G01-RFB160800235</t>
  </si>
  <si>
    <t>16/09/12</t>
  </si>
  <si>
    <t>G01-RFB160900354</t>
  </si>
  <si>
    <t>16/10/24</t>
  </si>
  <si>
    <t>G01-RFB161000414</t>
  </si>
  <si>
    <t>G01-RFB161200230</t>
  </si>
  <si>
    <t>16/12/28</t>
  </si>
  <si>
    <t>G01-RFB161200871</t>
  </si>
  <si>
    <t>项目检测费</t>
  </si>
  <si>
    <t>检测费</t>
  </si>
  <si>
    <t>G01-RFB160800109</t>
  </si>
  <si>
    <t>G01-RFB160800110</t>
  </si>
  <si>
    <t>16/12/19</t>
  </si>
  <si>
    <t>G01-RFB161200214</t>
  </si>
  <si>
    <t>项目专利费/16879824/07254501</t>
  </si>
  <si>
    <t>G01-RFB161200241</t>
  </si>
  <si>
    <t>项目专利费/11083125/15471072</t>
  </si>
  <si>
    <t>G01-RFB160100162</t>
  </si>
  <si>
    <t>项目购材料/21755303</t>
  </si>
  <si>
    <t>G01-RFB160100201</t>
  </si>
  <si>
    <t>项目购材料/25954349</t>
  </si>
  <si>
    <t>项目购材料/07798384</t>
  </si>
  <si>
    <t>16/06/21</t>
  </si>
  <si>
    <t>G01-RFB160600435</t>
  </si>
  <si>
    <t>采购入库：发票号码：20643824</t>
  </si>
  <si>
    <t>16/07/19</t>
  </si>
  <si>
    <t>G01-RFB160700313</t>
  </si>
  <si>
    <t>采购入库：发票号码：05358764-67</t>
  </si>
  <si>
    <t>16/09/21</t>
  </si>
  <si>
    <t>G01-RFB160900387</t>
  </si>
  <si>
    <t>项目购材料/21964712</t>
  </si>
  <si>
    <t>16/09/29</t>
  </si>
  <si>
    <t>G01-RFB160900790</t>
  </si>
  <si>
    <t>项目购材料/00409701/85-86</t>
  </si>
  <si>
    <t>16/10/21</t>
  </si>
  <si>
    <t>G01-RFB161000288</t>
  </si>
  <si>
    <t>项目购材料/20110203-04</t>
  </si>
  <si>
    <t>G01-RFB161000306</t>
  </si>
  <si>
    <t>项目购材料/21964805</t>
  </si>
  <si>
    <t>16/11/21</t>
  </si>
  <si>
    <t>G01-RFB161100363</t>
  </si>
  <si>
    <t>项目购材料/37009564</t>
  </si>
  <si>
    <t>G01-RFB161100397</t>
  </si>
  <si>
    <t>项目购材料/17284680</t>
  </si>
  <si>
    <t>G01-RFB161100800</t>
  </si>
  <si>
    <t>项目购材料/00746621/6555</t>
  </si>
  <si>
    <t>16/12/21</t>
  </si>
  <si>
    <t>G01-RFB161200353</t>
  </si>
  <si>
    <t>项目购材料/09138688</t>
  </si>
  <si>
    <t>G01-RFB161200410</t>
  </si>
  <si>
    <t>项目购材料/00589008</t>
  </si>
  <si>
    <t>G01-RFB161200429</t>
  </si>
  <si>
    <t>项目购材料/21411898</t>
  </si>
  <si>
    <t>17/05/27</t>
  </si>
  <si>
    <t>G01-RFB170500389</t>
  </si>
  <si>
    <t>项目购材料/69187687</t>
  </si>
  <si>
    <t>17/01/30</t>
  </si>
  <si>
    <t>G01-RFB170100618</t>
  </si>
  <si>
    <t>17/02/10</t>
  </si>
  <si>
    <t>G01-RFB170200625</t>
  </si>
  <si>
    <t>17/03/08</t>
  </si>
  <si>
    <t>G01-RFB170300245</t>
  </si>
  <si>
    <t>17/04/10</t>
  </si>
  <si>
    <t>G01-RFB170400482</t>
  </si>
  <si>
    <t>17/05/10</t>
  </si>
  <si>
    <t>G01-RFB170500619</t>
  </si>
  <si>
    <t>17/06/09</t>
  </si>
  <si>
    <t>G01-RFB170600542</t>
  </si>
  <si>
    <t>17/07/10</t>
  </si>
  <si>
    <t>G01-RFB170700709</t>
  </si>
  <si>
    <t>17/08/10</t>
  </si>
  <si>
    <t>G01-RFB170800766</t>
  </si>
  <si>
    <t>17/09/08</t>
  </si>
  <si>
    <t>G01-RFB170900397</t>
  </si>
  <si>
    <t>17/10/10</t>
  </si>
  <si>
    <t>G01-RFB171000351</t>
  </si>
  <si>
    <t>17/11/10</t>
  </si>
  <si>
    <t>G01-RFB171100472</t>
  </si>
  <si>
    <t>17/12/08</t>
  </si>
  <si>
    <t>G01-RFB171200469</t>
  </si>
  <si>
    <t>G01-RFB170100594</t>
  </si>
  <si>
    <t>G01-RFB170200793</t>
  </si>
  <si>
    <t>G01-RFB170300891</t>
  </si>
  <si>
    <t>G01-RFB170400874</t>
  </si>
  <si>
    <t>G01-RFB170500846</t>
  </si>
  <si>
    <t>G01-RFB170600949</t>
  </si>
  <si>
    <t>17/07/31</t>
  </si>
  <si>
    <t>G01-RFB170700903</t>
  </si>
  <si>
    <t>17/08/31</t>
  </si>
  <si>
    <t>G01-RFB170800951</t>
  </si>
  <si>
    <t>17/09/30</t>
  </si>
  <si>
    <t>G01-RFB170900987</t>
  </si>
  <si>
    <t>17/10/31</t>
  </si>
  <si>
    <t>G01-RFB171000821</t>
  </si>
  <si>
    <t>17/11/30</t>
  </si>
  <si>
    <t>G01-RFB171100915</t>
  </si>
  <si>
    <t>17/12/31</t>
  </si>
  <si>
    <t>G01-RFB171201072</t>
  </si>
  <si>
    <t>17/06/07</t>
  </si>
  <si>
    <t>G01-RFB170600504</t>
  </si>
  <si>
    <t>项目专利费/38980043/19254311</t>
  </si>
  <si>
    <t>17/01/11</t>
  </si>
  <si>
    <t>G01-RFB170100542</t>
  </si>
  <si>
    <t>17/02/24</t>
  </si>
  <si>
    <t>G01-RFB170200563</t>
  </si>
  <si>
    <t>17/03/17</t>
  </si>
  <si>
    <t>G01-RFB170300413</t>
  </si>
  <si>
    <t>潘学东报销出费用</t>
  </si>
  <si>
    <t>17/03/24</t>
  </si>
  <si>
    <t>G01-RFB170300729</t>
  </si>
  <si>
    <t>17/04/17</t>
  </si>
  <si>
    <t>G01-RFB170400541</t>
  </si>
  <si>
    <t>17/04/27</t>
  </si>
  <si>
    <t>G01-RFB170400728</t>
  </si>
  <si>
    <t>G01-RFB170500733</t>
  </si>
  <si>
    <t>17/07/07</t>
  </si>
  <si>
    <t>G01-RFB170700471</t>
  </si>
  <si>
    <t>17/07/14</t>
  </si>
  <si>
    <t>G01-RFB170700638</t>
  </si>
  <si>
    <t>G01-RFB170200487</t>
  </si>
  <si>
    <t>17/05/05</t>
  </si>
  <si>
    <t>G01-RFB170500471</t>
  </si>
  <si>
    <t>G01-RFB170700914</t>
  </si>
  <si>
    <t>G01-RFB170800950</t>
  </si>
  <si>
    <t>G01-RFB170900985</t>
  </si>
  <si>
    <t>G01-RFB171000820</t>
  </si>
  <si>
    <t>G01-RFB171100872</t>
  </si>
  <si>
    <t>G01-RFB171201020</t>
  </si>
  <si>
    <t>15/05/31</t>
  </si>
  <si>
    <t>G01-RFB150500960</t>
  </si>
  <si>
    <t>购点胶机5台/06682932-37</t>
  </si>
  <si>
    <t>购自动点胶机1台/04930079</t>
  </si>
  <si>
    <t>G01-RFB151200743</t>
  </si>
  <si>
    <t>购自动上下料点胶机3台/42144368-73</t>
  </si>
  <si>
    <t>到位</t>
  </si>
  <si>
    <t>时间</t>
  </si>
  <si>
    <t>拨款单位</t>
  </si>
  <si>
    <t>300万</t>
  </si>
  <si>
    <t>江门高新技术产业开发区财政局</t>
  </si>
  <si>
    <t>拨付</t>
  </si>
  <si>
    <t>经济指标</t>
  </si>
  <si>
    <t>收入</t>
  </si>
  <si>
    <t>利税</t>
  </si>
  <si>
    <t>单位</t>
  </si>
  <si>
    <t>2015-2017</t>
  </si>
  <si>
    <t>瑞丰</t>
  </si>
  <si>
    <t>未提供发票、合同等</t>
  </si>
  <si>
    <t>德力</t>
  </si>
  <si>
    <t>总计</t>
  </si>
  <si>
    <t>瑞丰提供</t>
  </si>
  <si>
    <t xml:space="preserve">                 项目效益指标完成情况               单位：万元</t>
  </si>
  <si>
    <t xml:space="preserve">   项目执行期间           效益指标</t>
  </si>
  <si>
    <t>2015年01月～12月</t>
  </si>
  <si>
    <t>2016年01月-12月</t>
  </si>
  <si>
    <t>2017年1月～12月</t>
  </si>
  <si>
    <t>年平均指标</t>
  </si>
  <si>
    <t>销售收入</t>
  </si>
  <si>
    <t>工业总产值</t>
  </si>
  <si>
    <t>净利润</t>
  </si>
  <si>
    <t>工业附加值</t>
  </si>
  <si>
    <t>创汇</t>
  </si>
  <si>
    <t>上交税金</t>
  </si>
  <si>
    <t>其中：增值税</t>
  </si>
  <si>
    <t xml:space="preserve">     营业税</t>
  </si>
  <si>
    <t xml:space="preserve">     城建税</t>
  </si>
  <si>
    <t xml:space="preserve">    附加税费</t>
  </si>
  <si>
    <t xml:space="preserve">    企业所得税</t>
  </si>
  <si>
    <t>其他（请注明）</t>
  </si>
  <si>
    <t>其中：企业所得税的分摊方法及过程应予以说明。</t>
  </si>
  <si>
    <t>（2）提供收入明细表、税费计算表。大额收入提供凭证、合同和发票（3笔）。</t>
  </si>
  <si>
    <t>德力提供</t>
  </si>
  <si>
    <t>2015-2017年倒装芯片经济效益统计表</t>
  </si>
  <si>
    <t>单位：元</t>
  </si>
  <si>
    <t>行标签</t>
  </si>
  <si>
    <t>已开票金额</t>
  </si>
  <si>
    <t>不含税收入</t>
  </si>
  <si>
    <t>倒装0922</t>
  </si>
  <si>
    <t>0922 蓝光 倒装芯片</t>
  </si>
  <si>
    <t>博恩世通  0922 蓝光 COT代工</t>
  </si>
  <si>
    <t>倒装1128</t>
  </si>
  <si>
    <t>1128 倒装   蓝光芯片</t>
  </si>
  <si>
    <t>1128 倒装 蓝光  COT片</t>
  </si>
  <si>
    <t>德力（研发）自产 11*28 蓝光 倒装芯片不限规格</t>
  </si>
  <si>
    <t>德力自产  11*28  蓝光 COW片-倒装</t>
  </si>
  <si>
    <t>产品</t>
  </si>
  <si>
    <t>倒装0820</t>
  </si>
  <si>
    <t>0820   蓝光 倒装 芯片</t>
  </si>
  <si>
    <t>0820 蓝光倒装芯片</t>
  </si>
  <si>
    <t>0922蓝光倒装芯片</t>
  </si>
  <si>
    <t>博恩世通 0922  蓝光  代工COW片</t>
  </si>
  <si>
    <t>博恩世通0922蓝光COT代工</t>
  </si>
  <si>
    <t>倒装1229</t>
  </si>
  <si>
    <t>1128倒装蓝光芯片</t>
  </si>
  <si>
    <t>华师大蓝光1128大圆片代工</t>
  </si>
  <si>
    <t>1229   蓝光-倒装 芯片</t>
  </si>
  <si>
    <t>1229蓝光倒装芯片</t>
  </si>
  <si>
    <t>华师大蓝光1125大圆片代工</t>
  </si>
  <si>
    <t>倒装1233</t>
  </si>
  <si>
    <t>1233 蓝光大圆片</t>
  </si>
  <si>
    <t>1233蓝光倒装芯片</t>
  </si>
  <si>
    <t>FC20A 蓝光芯片</t>
  </si>
  <si>
    <t>FC20B 蓝光芯片</t>
  </si>
  <si>
    <t>FCW20B 芯片</t>
  </si>
  <si>
    <t>FCW20C 芯片</t>
  </si>
  <si>
    <t>FCW20M 芯片</t>
  </si>
  <si>
    <t>FCW21A 芯片</t>
  </si>
  <si>
    <t>FCW30A 芯片</t>
  </si>
  <si>
    <t>博信光电0820蓝光大圆片代工</t>
  </si>
  <si>
    <t>博信光电1020蓝光大圆片代工</t>
  </si>
  <si>
    <t>代工一芯35*35方片</t>
  </si>
  <si>
    <t>2015-2017年三年合计</t>
  </si>
  <si>
    <t>问海森、海山</t>
  </si>
  <si>
    <t>德力看不出有没有独立核算</t>
  </si>
  <si>
    <t>德力估计没有独立核算、专项经费总额超过任务书预算</t>
  </si>
  <si>
    <t>抽查的凭证应为修改为独立核算的凭证</t>
  </si>
  <si>
    <t>1、根据贵公司提供的明细账，贵公司可能存在项目经费没有独立核算的问题</t>
  </si>
  <si>
    <t>（1）可通过在会计核算系统中对相关会计科目设置项目辅助明细账的方式，对项目专项经费和自筹经费分别单独核算。</t>
  </si>
  <si>
    <t>龙华</t>
  </si>
  <si>
    <t>无自筹</t>
  </si>
  <si>
    <t>专项超支</t>
  </si>
  <si>
    <t>费用子类别</t>
  </si>
  <si>
    <t>经费类别</t>
  </si>
  <si>
    <t>加工外协费</t>
  </si>
  <si>
    <t>出版信息知识产权费</t>
  </si>
  <si>
    <t>办公费用</t>
  </si>
  <si>
    <t>水电管理费</t>
  </si>
  <si>
    <t>2017-11-30</t>
  </si>
  <si>
    <t>银付第三季度水电管理费</t>
  </si>
  <si>
    <t>2017-04-30</t>
  </si>
  <si>
    <t>计提4月份项目人员费</t>
  </si>
  <si>
    <t>科目</t>
  </si>
  <si>
    <t>德力原预算</t>
  </si>
  <si>
    <t>实际支出</t>
  </si>
  <si>
    <t>拟调整后预算</t>
  </si>
  <si>
    <t>华瑞原预算</t>
  </si>
  <si>
    <t>龙华原预算</t>
  </si>
  <si>
    <t>中大研院原预算</t>
  </si>
  <si>
    <t>中昊光电原预算</t>
  </si>
  <si>
    <t>瑞丰光原预算</t>
  </si>
  <si>
    <t>会议费</t>
  </si>
  <si>
    <t>科技金融服务体系其他费用</t>
  </si>
  <si>
    <t>安全区域</t>
  </si>
  <si>
    <t>中大研院</t>
  </si>
  <si>
    <t>中昊光电</t>
  </si>
  <si>
    <t>90%-110%</t>
  </si>
  <si>
    <t>求和项:台账金额</t>
  </si>
  <si>
    <t>德力1</t>
  </si>
  <si>
    <t>华瑞1</t>
  </si>
  <si>
    <t>龙华1</t>
  </si>
  <si>
    <t>中大1</t>
  </si>
  <si>
    <t>中昊1</t>
  </si>
  <si>
    <t>瑞丰1</t>
  </si>
  <si>
    <t>德力2</t>
  </si>
  <si>
    <t>华瑞2</t>
  </si>
  <si>
    <t>龙华2</t>
  </si>
  <si>
    <t>中大2</t>
  </si>
  <si>
    <t>中昊2</t>
  </si>
  <si>
    <t>瑞丰2</t>
  </si>
  <si>
    <t>中大</t>
  </si>
  <si>
    <t>华瑞</t>
  </si>
  <si>
    <t>调增</t>
  </si>
  <si>
    <t>开支内容</t>
  </si>
  <si>
    <t>批准预算数</t>
  </si>
  <si>
    <t>截止2017年12月31日支出</t>
  </si>
  <si>
    <t>应付未付</t>
  </si>
  <si>
    <t>后续支出</t>
  </si>
  <si>
    <t>净结余</t>
  </si>
  <si>
    <t>基建费：</t>
  </si>
  <si>
    <t>1、直接费用</t>
  </si>
  <si>
    <t>(1)设备费</t>
  </si>
  <si>
    <t>(2)材料费</t>
  </si>
  <si>
    <t>(3)测试化验加工外协费</t>
  </si>
  <si>
    <t>(4)燃料动力费</t>
  </si>
  <si>
    <t>(5)差旅费</t>
  </si>
  <si>
    <t>(6)会议费</t>
  </si>
  <si>
    <t>(7)国际合作与交流费</t>
  </si>
  <si>
    <t>(8)出版/文献/信息传播/知识产权事务费</t>
  </si>
  <si>
    <t>(9)租赁费</t>
  </si>
  <si>
    <t>(10)人员费</t>
  </si>
  <si>
    <t>(11)专家咨询费</t>
  </si>
  <si>
    <t>(12)直接费用其他支出</t>
  </si>
  <si>
    <t>(13) 科技金融服务体系其他费用</t>
  </si>
  <si>
    <t>2、间接费用</t>
  </si>
  <si>
    <r>
      <rPr>
        <sz val="10.5"/>
        <color theme="1"/>
        <rFont val="宋体"/>
        <family val="3"/>
        <charset val="134"/>
      </rPr>
      <t>(1)</t>
    </r>
    <r>
      <rPr>
        <sz val="10.5"/>
        <color theme="1"/>
        <rFont val="Times New Roman"/>
        <family val="1"/>
      </rPr>
      <t xml:space="preserve"> </t>
    </r>
    <r>
      <rPr>
        <sz val="10.5"/>
        <color theme="1"/>
        <rFont val="宋体"/>
        <family val="3"/>
        <charset val="134"/>
      </rPr>
      <t>管理费及房租</t>
    </r>
  </si>
  <si>
    <t>公司名称</t>
  </si>
  <si>
    <t>预算</t>
  </si>
  <si>
    <t>实际到位</t>
  </si>
  <si>
    <t>审计认定支出</t>
  </si>
  <si>
    <t>专项资金结余</t>
  </si>
  <si>
    <r>
      <rPr>
        <sz val="10.5"/>
        <color theme="1"/>
        <rFont val="宋体"/>
        <family val="3"/>
        <charset val="134"/>
      </rPr>
      <t>（</t>
    </r>
    <r>
      <rPr>
        <sz val="10.5"/>
        <color theme="1"/>
        <rFont val="Times New Roman"/>
        <family val="1"/>
      </rPr>
      <t>5</t>
    </r>
    <r>
      <rPr>
        <sz val="10.5"/>
        <color theme="1"/>
        <rFont val="宋体"/>
        <family val="3"/>
        <charset val="134"/>
      </rPr>
      <t>）</t>
    </r>
    <r>
      <rPr>
        <sz val="10.5"/>
        <color theme="1"/>
        <rFont val="Times New Roman"/>
        <family val="1"/>
      </rPr>
      <t>=</t>
    </r>
    <r>
      <rPr>
        <sz val="10.5"/>
        <color theme="1"/>
        <rFont val="宋体"/>
        <family val="3"/>
        <charset val="134"/>
      </rPr>
      <t>（</t>
    </r>
    <r>
      <rPr>
        <sz val="10.5"/>
        <color theme="1"/>
        <rFont val="Times New Roman"/>
        <family val="1"/>
      </rPr>
      <t>1</t>
    </r>
    <r>
      <rPr>
        <sz val="10.5"/>
        <color theme="1"/>
        <rFont val="宋体"/>
        <family val="3"/>
        <charset val="134"/>
      </rPr>
      <t>）</t>
    </r>
    <r>
      <rPr>
        <sz val="10.5"/>
        <color theme="1"/>
        <rFont val="Times New Roman"/>
        <family val="1"/>
      </rPr>
      <t>-</t>
    </r>
    <r>
      <rPr>
        <sz val="10.5"/>
        <color theme="1"/>
        <rFont val="宋体"/>
        <family val="3"/>
        <charset val="134"/>
      </rPr>
      <t>（</t>
    </r>
    <r>
      <rPr>
        <sz val="10.5"/>
        <color theme="1"/>
        <rFont val="Times New Roman"/>
        <family val="1"/>
      </rPr>
      <t>3</t>
    </r>
    <r>
      <rPr>
        <sz val="10.5"/>
        <color theme="1"/>
        <rFont val="宋体"/>
        <family val="3"/>
        <charset val="134"/>
      </rPr>
      <t>）</t>
    </r>
    <r>
      <rPr>
        <sz val="10.5"/>
        <color theme="1"/>
        <rFont val="Times New Roman"/>
        <family val="1"/>
      </rPr>
      <t>-</t>
    </r>
    <r>
      <rPr>
        <sz val="10.5"/>
        <color theme="1"/>
        <rFont val="宋体"/>
        <family val="3"/>
        <charset val="134"/>
      </rPr>
      <t>（</t>
    </r>
    <r>
      <rPr>
        <sz val="10.5"/>
        <color theme="1"/>
        <rFont val="Times New Roman"/>
        <family val="1"/>
      </rPr>
      <t>4</t>
    </r>
    <r>
      <rPr>
        <sz val="10.5"/>
        <color theme="1"/>
        <rFont val="宋体"/>
        <family val="3"/>
        <charset val="134"/>
      </rPr>
      <t>）</t>
    </r>
    <r>
      <rPr>
        <sz val="10.5"/>
        <color theme="1"/>
        <rFont val="Times New Roman"/>
        <family val="1"/>
      </rPr>
      <t>-</t>
    </r>
    <r>
      <rPr>
        <sz val="10.5"/>
        <color theme="1"/>
        <rFont val="宋体"/>
        <family val="3"/>
        <charset val="134"/>
      </rPr>
      <t>（</t>
    </r>
    <r>
      <rPr>
        <sz val="10.5"/>
        <color theme="1"/>
        <rFont val="Times New Roman"/>
        <family val="1"/>
      </rPr>
      <t>5</t>
    </r>
    <r>
      <rPr>
        <sz val="10.5"/>
        <color theme="1"/>
        <rFont val="宋体"/>
        <family val="3"/>
        <charset val="134"/>
      </rPr>
      <t>）</t>
    </r>
  </si>
  <si>
    <t>广东省农村科技特派员项目结题财务验收经费决算表</t>
    <phoneticPr fontId="46" type="noConversion"/>
  </si>
  <si>
    <t>主要内容：</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</si>
</sst>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76" formatCode="yyyy&quot;年&quot;m&quot;月&quot;;@"/>
    <numFmt numFmtId="177" formatCode="#,##0.00_ "/>
    <numFmt numFmtId="178" formatCode="000000000000"/>
    <numFmt numFmtId="179" formatCode="0.00_ "/>
  </numFmts>
  <fonts count="49">
    <font>
      <sz val="11"/>
      <color theme="1"/>
      <name val="宋体"/>
      <charset val="134"/>
      <scheme val="minor"/>
    </font>
    <font>
      <sz val="10.5"/>
      <color theme="1"/>
      <name val="宋体"/>
      <charset val="134"/>
    </font>
    <font>
      <sz val="11"/>
      <color rgb="FF000000"/>
      <name val="宋体"/>
      <charset val="134"/>
    </font>
    <font>
      <sz val="10.5"/>
      <color rgb="FF000000"/>
      <name val="宋体"/>
      <charset val="134"/>
    </font>
    <font>
      <sz val="12"/>
      <color rgb="FF000000"/>
      <name val="Times New Roman"/>
      <family val="1"/>
    </font>
    <font>
      <sz val="12"/>
      <color theme="1"/>
      <name val="宋体"/>
      <charset val="134"/>
    </font>
    <font>
      <sz val="12"/>
      <color rgb="FFFF0000"/>
      <name val="Times New Roman"/>
      <family val="1"/>
    </font>
    <font>
      <sz val="12"/>
      <color theme="1"/>
      <name val="Times New Roman"/>
      <family val="1"/>
    </font>
    <font>
      <b/>
      <sz val="10"/>
      <name val="宋体"/>
      <charset val="134"/>
    </font>
    <font>
      <b/>
      <sz val="11"/>
      <name val="宋体"/>
      <charset val="134"/>
    </font>
    <font>
      <sz val="10"/>
      <name val="宋体"/>
      <charset val="134"/>
      <scheme val="minor"/>
    </font>
    <font>
      <sz val="11"/>
      <color theme="1"/>
      <name val="宋体"/>
      <charset val="134"/>
    </font>
    <font>
      <sz val="11"/>
      <name val="宋体"/>
      <charset val="134"/>
    </font>
    <font>
      <b/>
      <sz val="11"/>
      <color theme="1"/>
      <name val="宋体"/>
      <charset val="134"/>
    </font>
    <font>
      <sz val="11"/>
      <color indexed="8"/>
      <name val="宋体"/>
      <charset val="134"/>
    </font>
    <font>
      <sz val="11"/>
      <color rgb="FFFF0000"/>
      <name val="宋体"/>
      <charset val="134"/>
    </font>
    <font>
      <b/>
      <sz val="11"/>
      <color theme="1"/>
      <name val="宋体"/>
      <charset val="134"/>
      <scheme val="minor"/>
    </font>
    <font>
      <sz val="12"/>
      <name val="宋体"/>
      <charset val="134"/>
    </font>
    <font>
      <sz val="14"/>
      <color indexed="8"/>
      <name val="宋体"/>
      <charset val="134"/>
    </font>
    <font>
      <sz val="12"/>
      <color rgb="FF000000"/>
      <name val="仿宋_GB2312"/>
      <charset val="134"/>
    </font>
    <font>
      <sz val="12"/>
      <color rgb="FFFF0000"/>
      <name val="仿宋_GB2312"/>
      <charset val="134"/>
    </font>
    <font>
      <b/>
      <sz val="14"/>
      <color theme="1"/>
      <name val="宋体"/>
      <family val="3"/>
      <charset val="134"/>
      <scheme val="minor"/>
    </font>
    <font>
      <sz val="11"/>
      <color rgb="FFFF0000"/>
      <name val="宋体"/>
      <family val="3"/>
      <charset val="134"/>
      <scheme val="minor"/>
    </font>
    <font>
      <sz val="14"/>
      <name val="宋体"/>
      <family val="3"/>
      <charset val="134"/>
    </font>
    <font>
      <sz val="11"/>
      <name val="宋体"/>
      <family val="3"/>
      <charset val="134"/>
      <scheme val="minor"/>
    </font>
    <font>
      <sz val="10"/>
      <name val="宋体"/>
      <family val="3"/>
      <charset val="134"/>
    </font>
    <font>
      <sz val="10"/>
      <color theme="1"/>
      <name val="宋体"/>
      <family val="3"/>
      <charset val="134"/>
      <scheme val="minor"/>
    </font>
    <font>
      <b/>
      <sz val="10"/>
      <color theme="1"/>
      <name val="宋体"/>
      <family val="3"/>
      <charset val="134"/>
    </font>
    <font>
      <sz val="10"/>
      <color rgb="FFFF0000"/>
      <name val="宋体"/>
      <family val="3"/>
      <charset val="134"/>
      <scheme val="minor"/>
    </font>
    <font>
      <b/>
      <sz val="10"/>
      <color theme="1"/>
      <name val="宋体"/>
      <family val="3"/>
      <charset val="134"/>
      <scheme val="minor"/>
    </font>
    <font>
      <sz val="10"/>
      <color theme="1"/>
      <name val="宋体"/>
      <family val="3"/>
      <charset val="134"/>
    </font>
    <font>
      <sz val="10"/>
      <color rgb="FFFF0000"/>
      <name val="宋体"/>
      <family val="3"/>
      <charset val="134"/>
    </font>
    <font>
      <sz val="12"/>
      <color theme="1"/>
      <name val="黑体"/>
      <family val="3"/>
      <charset val="134"/>
    </font>
    <font>
      <b/>
      <sz val="12"/>
      <color theme="1"/>
      <name val="宋体"/>
      <family val="3"/>
      <charset val="134"/>
    </font>
    <font>
      <sz val="16"/>
      <name val="宋体"/>
      <family val="3"/>
      <charset val="134"/>
    </font>
    <font>
      <sz val="12"/>
      <color rgb="FFFF0000"/>
      <name val="宋体"/>
      <family val="3"/>
      <charset val="134"/>
    </font>
    <font>
      <sz val="14"/>
      <name val="黑体"/>
      <family val="3"/>
      <charset val="134"/>
    </font>
    <font>
      <b/>
      <sz val="16"/>
      <color indexed="8"/>
      <name val="宋体"/>
      <family val="3"/>
      <charset val="134"/>
    </font>
    <font>
      <sz val="16"/>
      <color indexed="8"/>
      <name val="黑体"/>
      <family val="3"/>
      <charset val="134"/>
    </font>
    <font>
      <b/>
      <sz val="11"/>
      <color indexed="8"/>
      <name val="宋体"/>
      <family val="3"/>
      <charset val="134"/>
    </font>
    <font>
      <b/>
      <sz val="11"/>
      <name val="Tahoma"/>
      <family val="2"/>
    </font>
    <font>
      <b/>
      <sz val="12"/>
      <color indexed="8"/>
      <name val="宋体"/>
      <family val="3"/>
      <charset val="134"/>
    </font>
    <font>
      <sz val="11"/>
      <color theme="1"/>
      <name val="宋体"/>
      <family val="3"/>
      <charset val="134"/>
      <scheme val="minor"/>
    </font>
    <font>
      <sz val="10"/>
      <name val="MS Sans Serif"/>
      <family val="2"/>
    </font>
    <font>
      <sz val="9"/>
      <name val="宋体"/>
      <family val="3"/>
      <charset val="134"/>
    </font>
    <font>
      <sz val="10.5"/>
      <color theme="1"/>
      <name val="Times New Roman"/>
      <family val="1"/>
    </font>
    <font>
      <sz val="9"/>
      <name val="宋体"/>
      <family val="3"/>
      <charset val="134"/>
      <scheme val="minor"/>
    </font>
    <font>
      <sz val="10.5"/>
      <color theme="1"/>
      <name val="宋体"/>
      <family val="3"/>
      <charset val="134"/>
    </font>
    <font>
      <sz val="11"/>
      <color indexed="8"/>
      <name val="宋体"/>
      <family val="3"/>
      <charset val="134"/>
    </font>
  </fonts>
  <fills count="6">
    <fill>
      <patternFill patternType="none"/>
    </fill>
    <fill>
      <patternFill patternType="gray125"/>
    </fill>
    <fill>
      <patternFill patternType="solid">
        <fgColor theme="6" tint="0.79995117038483843"/>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25">
    <xf numFmtId="0" fontId="0" fillId="0" borderId="0">
      <alignment vertical="center"/>
    </xf>
    <xf numFmtId="43" fontId="42" fillId="0" borderId="0" applyFont="0" applyFill="0" applyBorder="0" applyAlignment="0" applyProtection="0">
      <alignment vertical="center"/>
    </xf>
    <xf numFmtId="9" fontId="42" fillId="0" borderId="0" applyFont="0" applyFill="0" applyBorder="0" applyAlignment="0" applyProtection="0">
      <alignment vertical="center"/>
    </xf>
    <xf numFmtId="0" fontId="42" fillId="0" borderId="0"/>
    <xf numFmtId="0" fontId="44" fillId="0" borderId="0">
      <alignment vertical="center"/>
    </xf>
    <xf numFmtId="0" fontId="42" fillId="0" borderId="0">
      <alignment vertical="center"/>
    </xf>
    <xf numFmtId="0" fontId="44" fillId="0" borderId="0">
      <alignment vertical="center"/>
    </xf>
    <xf numFmtId="0" fontId="42" fillId="0" borderId="0">
      <alignment vertical="center"/>
    </xf>
    <xf numFmtId="0" fontId="44"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3" fillId="0" borderId="0"/>
    <xf numFmtId="0" fontId="42" fillId="0" borderId="0">
      <alignment vertical="center"/>
    </xf>
    <xf numFmtId="0" fontId="42" fillId="0" borderId="0">
      <alignment vertical="center"/>
    </xf>
    <xf numFmtId="0" fontId="17" fillId="0" borderId="0"/>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3" fillId="0" borderId="0"/>
    <xf numFmtId="43" fontId="17" fillId="0" borderId="0" applyFont="0" applyFill="0" applyBorder="0" applyAlignment="0" applyProtection="0">
      <alignment vertical="center"/>
    </xf>
    <xf numFmtId="43" fontId="17" fillId="0" borderId="0" applyFont="0" applyFill="0" applyBorder="0" applyAlignment="0" applyProtection="0"/>
    <xf numFmtId="43" fontId="42" fillId="0" borderId="0" applyFont="0" applyFill="0" applyBorder="0" applyAlignment="0" applyProtection="0">
      <alignment vertical="center"/>
    </xf>
  </cellStyleXfs>
  <cellXfs count="321">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justify" vertical="center" wrapText="1"/>
    </xf>
    <xf numFmtId="177" fontId="1" fillId="0" borderId="4" xfId="0" applyNumberFormat="1" applyFont="1" applyBorder="1" applyAlignment="1">
      <alignment horizontal="right" vertical="center" wrapText="1"/>
    </xf>
    <xf numFmtId="0" fontId="1" fillId="0" borderId="3" xfId="0" applyFont="1" applyBorder="1" applyAlignment="1">
      <alignment horizontal="center" vertical="center" wrapText="1"/>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177" fontId="1" fillId="0" borderId="4" xfId="1" applyNumberFormat="1" applyFont="1" applyBorder="1" applyAlignment="1">
      <alignment horizontal="right" vertical="center" wrapText="1"/>
    </xf>
    <xf numFmtId="0" fontId="0" fillId="2" borderId="0" xfId="0" applyFill="1">
      <alignment vertical="center"/>
    </xf>
    <xf numFmtId="9" fontId="0" fillId="0" borderId="0" xfId="2" applyFont="1" applyFill="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justify" vertical="center" wrapText="1"/>
    </xf>
    <xf numFmtId="177" fontId="4" fillId="0" borderId="4" xfId="0" applyNumberFormat="1" applyFont="1" applyBorder="1" applyAlignment="1">
      <alignment horizontal="center" vertical="center" wrapText="1"/>
    </xf>
    <xf numFmtId="9" fontId="4" fillId="0" borderId="4" xfId="2" applyFont="1" applyBorder="1" applyAlignment="1">
      <alignment horizontal="center" vertical="center" wrapText="1"/>
    </xf>
    <xf numFmtId="177" fontId="5" fillId="0" borderId="4" xfId="0" applyNumberFormat="1" applyFont="1" applyBorder="1" applyAlignment="1">
      <alignment horizontal="center" vertical="center" wrapText="1"/>
    </xf>
    <xf numFmtId="0" fontId="2" fillId="0" borderId="3" xfId="0" applyFont="1" applyBorder="1" applyAlignment="1">
      <alignment horizontal="justify" vertical="center" wrapText="1"/>
    </xf>
    <xf numFmtId="9" fontId="4" fillId="3" borderId="4" xfId="2" applyFont="1" applyFill="1" applyBorder="1" applyAlignment="1">
      <alignment horizontal="center" vertical="center" wrapText="1"/>
    </xf>
    <xf numFmtId="0" fontId="2" fillId="0" borderId="3" xfId="0" applyFont="1" applyBorder="1" applyAlignment="1">
      <alignment horizontal="center" vertical="center" wrapText="1"/>
    </xf>
    <xf numFmtId="43" fontId="0" fillId="0" borderId="0" xfId="1" applyFont="1">
      <alignment vertical="center"/>
    </xf>
    <xf numFmtId="0" fontId="0" fillId="3" borderId="0" xfId="0" applyFill="1" applyAlignment="1">
      <alignment horizontal="center" vertical="center"/>
    </xf>
    <xf numFmtId="177" fontId="0" fillId="0" borderId="0" xfId="1" applyNumberFormat="1" applyFont="1">
      <alignment vertical="center"/>
    </xf>
    <xf numFmtId="177" fontId="0" fillId="2" borderId="0" xfId="1" applyNumberFormat="1" applyFont="1" applyFill="1">
      <alignment vertical="center"/>
    </xf>
    <xf numFmtId="177" fontId="0" fillId="0" borderId="0" xfId="0" applyNumberFormat="1">
      <alignment vertical="center"/>
    </xf>
    <xf numFmtId="9" fontId="2" fillId="0" borderId="2" xfId="2" applyFont="1" applyFill="1" applyBorder="1" applyAlignment="1">
      <alignment horizontal="center" vertical="center" wrapText="1"/>
    </xf>
    <xf numFmtId="9" fontId="4" fillId="0" borderId="4" xfId="2" applyFont="1" applyFill="1" applyBorder="1" applyAlignment="1">
      <alignment horizontal="center" vertical="center" wrapText="1"/>
    </xf>
    <xf numFmtId="9" fontId="6" fillId="3" borderId="4" xfId="2" applyFont="1" applyFill="1" applyBorder="1" applyAlignment="1">
      <alignment horizontal="center" vertical="center" wrapText="1"/>
    </xf>
    <xf numFmtId="177" fontId="6" fillId="0" borderId="4" xfId="0" applyNumberFormat="1" applyFont="1" applyBorder="1" applyAlignment="1">
      <alignment horizontal="center" vertical="center" wrapText="1"/>
    </xf>
    <xf numFmtId="9" fontId="7" fillId="0" borderId="4" xfId="2" applyFont="1" applyBorder="1" applyAlignment="1">
      <alignment horizontal="center" vertical="center" wrapText="1"/>
    </xf>
    <xf numFmtId="177" fontId="0" fillId="3" borderId="0" xfId="0" applyNumberFormat="1" applyFill="1">
      <alignment vertical="center"/>
    </xf>
    <xf numFmtId="177" fontId="0" fillId="2" borderId="0" xfId="0" applyNumberFormat="1" applyFill="1">
      <alignment vertical="center"/>
    </xf>
    <xf numFmtId="43" fontId="0" fillId="0" borderId="0" xfId="1" applyFont="1" applyFill="1">
      <alignment vertical="center"/>
    </xf>
    <xf numFmtId="43" fontId="8" fillId="0" borderId="6" xfId="22" applyFont="1" applyFill="1" applyBorder="1" applyAlignment="1">
      <alignment horizontal="center" vertical="center" wrapText="1"/>
    </xf>
    <xf numFmtId="43" fontId="8" fillId="0" borderId="7" xfId="1" applyFont="1" applyFill="1" applyBorder="1" applyAlignment="1">
      <alignment horizontal="center" vertical="center" wrapText="1"/>
    </xf>
    <xf numFmtId="0" fontId="9" fillId="0" borderId="8" xfId="0" applyFont="1" applyBorder="1" applyAlignment="1">
      <alignment horizontal="center" vertical="center" wrapText="1"/>
    </xf>
    <xf numFmtId="41" fontId="10" fillId="0" borderId="9" xfId="22" applyNumberFormat="1" applyFont="1" applyFill="1" applyBorder="1" applyAlignment="1">
      <alignment horizontal="center" vertical="center"/>
    </xf>
    <xf numFmtId="43" fontId="10" fillId="0" borderId="9" xfId="1"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9" fillId="0" borderId="6" xfId="0" applyFont="1" applyBorder="1" applyAlignment="1">
      <alignment horizontal="center" vertical="center"/>
    </xf>
    <xf numFmtId="43" fontId="9" fillId="0" borderId="6" xfId="1" applyFont="1" applyFill="1" applyBorder="1" applyAlignment="1">
      <alignment horizontal="center" vertical="center"/>
    </xf>
    <xf numFmtId="0" fontId="11" fillId="0" borderId="9" xfId="3" applyFont="1" applyBorder="1"/>
    <xf numFmtId="43" fontId="11" fillId="0" borderId="9" xfId="1" applyFont="1" applyBorder="1" applyAlignment="1"/>
    <xf numFmtId="0" fontId="11" fillId="0" borderId="9" xfId="0" applyFont="1" applyBorder="1" applyAlignment="1">
      <alignment horizontal="center"/>
    </xf>
    <xf numFmtId="0" fontId="12" fillId="0" borderId="9" xfId="13" applyFont="1" applyBorder="1"/>
    <xf numFmtId="43" fontId="12" fillId="0" borderId="9" xfId="1" applyFont="1" applyBorder="1" applyAlignment="1"/>
    <xf numFmtId="0" fontId="12" fillId="0" borderId="9" xfId="0" applyFont="1" applyBorder="1" applyAlignment="1"/>
    <xf numFmtId="43" fontId="12" fillId="0" borderId="9" xfId="1" applyFont="1" applyFill="1" applyBorder="1" applyAlignment="1"/>
    <xf numFmtId="0" fontId="12" fillId="0" borderId="9" xfId="21" applyFont="1" applyBorder="1"/>
    <xf numFmtId="0" fontId="13" fillId="0" borderId="10" xfId="0" applyFont="1" applyBorder="1" applyAlignment="1">
      <alignment horizontal="center" vertical="center"/>
    </xf>
    <xf numFmtId="0" fontId="11" fillId="0" borderId="0" xfId="0" applyFont="1" applyAlignment="1"/>
    <xf numFmtId="0" fontId="11" fillId="0" borderId="0" xfId="0" applyFont="1" applyAlignment="1">
      <alignment horizontal="center" vertical="center"/>
    </xf>
    <xf numFmtId="49" fontId="14" fillId="0" borderId="9" xfId="16" applyNumberFormat="1" applyFont="1" applyBorder="1" applyAlignment="1">
      <alignment horizontal="center" vertical="center"/>
    </xf>
    <xf numFmtId="0" fontId="11" fillId="0" borderId="0" xfId="0" applyFont="1">
      <alignment vertical="center"/>
    </xf>
    <xf numFmtId="0" fontId="12" fillId="3" borderId="9" xfId="13" applyFont="1" applyFill="1" applyBorder="1"/>
    <xf numFmtId="14" fontId="11" fillId="0" borderId="9" xfId="0" applyNumberFormat="1" applyFont="1" applyBorder="1" applyAlignment="1">
      <alignment horizontal="left"/>
    </xf>
    <xf numFmtId="0" fontId="11" fillId="0" borderId="9" xfId="0" applyFont="1" applyBorder="1" applyAlignment="1"/>
    <xf numFmtId="43" fontId="11" fillId="0" borderId="9" xfId="1" applyFont="1" applyFill="1" applyBorder="1" applyAlignment="1"/>
    <xf numFmtId="0" fontId="15" fillId="0" borderId="0" xfId="0" applyFont="1" applyAlignment="1">
      <alignment horizontal="center" vertical="center"/>
    </xf>
    <xf numFmtId="14" fontId="0" fillId="0" borderId="0" xfId="0" applyNumberFormat="1">
      <alignment vertical="center"/>
    </xf>
    <xf numFmtId="178" fontId="0" fillId="0" borderId="0" xfId="0" applyNumberFormat="1">
      <alignment vertical="center"/>
    </xf>
    <xf numFmtId="14" fontId="0" fillId="3" borderId="0" xfId="0" applyNumberFormat="1" applyFill="1">
      <alignment vertical="center"/>
    </xf>
    <xf numFmtId="178" fontId="0" fillId="3" borderId="0" xfId="0" applyNumberFormat="1" applyFill="1">
      <alignment vertical="center"/>
    </xf>
    <xf numFmtId="0" fontId="0" fillId="3" borderId="0" xfId="0" applyFill="1">
      <alignment vertical="center"/>
    </xf>
    <xf numFmtId="43" fontId="0" fillId="3" borderId="0" xfId="1" applyFont="1" applyFill="1">
      <alignment vertical="center"/>
    </xf>
    <xf numFmtId="0" fontId="8" fillId="0" borderId="6" xfId="0" applyFont="1" applyBorder="1" applyAlignment="1">
      <alignment vertical="center" wrapText="1"/>
    </xf>
    <xf numFmtId="43" fontId="8" fillId="0" borderId="6" xfId="22" applyFont="1" applyFill="1" applyBorder="1" applyAlignment="1">
      <alignment vertical="center" wrapText="1"/>
    </xf>
    <xf numFmtId="0" fontId="16" fillId="0" borderId="0" xfId="0" applyFont="1">
      <alignment vertical="center"/>
    </xf>
    <xf numFmtId="0" fontId="0" fillId="0" borderId="9" xfId="0" applyBorder="1" applyAlignment="1">
      <alignment horizontal="center" vertical="center"/>
    </xf>
    <xf numFmtId="14" fontId="0" fillId="0" borderId="9" xfId="0" applyNumberFormat="1" applyBorder="1">
      <alignment vertical="center"/>
    </xf>
    <xf numFmtId="0" fontId="0" fillId="0" borderId="9" xfId="0" applyBorder="1">
      <alignment vertical="center"/>
    </xf>
    <xf numFmtId="0" fontId="17" fillId="0" borderId="9" xfId="16" applyBorder="1" applyAlignment="1">
      <alignment horizontal="center" vertical="center" wrapText="1"/>
    </xf>
    <xf numFmtId="43" fontId="0" fillId="0" borderId="9" xfId="1" applyFont="1" applyBorder="1">
      <alignment vertical="center"/>
    </xf>
    <xf numFmtId="0" fontId="0" fillId="0" borderId="7" xfId="0" applyBorder="1" applyAlignment="1">
      <alignment vertical="top"/>
    </xf>
    <xf numFmtId="0" fontId="0" fillId="0" borderId="11" xfId="0" applyBorder="1" applyAlignment="1">
      <alignment vertical="top"/>
    </xf>
    <xf numFmtId="0" fontId="0" fillId="0" borderId="10" xfId="0" applyBorder="1" applyAlignment="1">
      <alignment vertical="top"/>
    </xf>
    <xf numFmtId="0" fontId="19" fillId="0" borderId="13" xfId="0" applyFont="1" applyBorder="1" applyAlignment="1">
      <alignment horizontal="justify" vertical="justify" wrapText="1"/>
    </xf>
    <xf numFmtId="0" fontId="19" fillId="0" borderId="9" xfId="0" applyFont="1" applyBorder="1" applyAlignment="1">
      <alignment horizontal="center" vertical="center" wrapText="1"/>
    </xf>
    <xf numFmtId="0" fontId="19" fillId="0" borderId="9" xfId="0" applyFont="1" applyBorder="1" applyAlignment="1">
      <alignment horizontal="left" vertical="center" wrapText="1"/>
    </xf>
    <xf numFmtId="177" fontId="19" fillId="0" borderId="9" xfId="0" applyNumberFormat="1" applyFont="1" applyBorder="1" applyAlignment="1">
      <alignment horizontal="center" vertical="center" wrapText="1"/>
    </xf>
    <xf numFmtId="177" fontId="20" fillId="0" borderId="9" xfId="0" applyNumberFormat="1" applyFont="1" applyBorder="1" applyAlignment="1">
      <alignment horizontal="center" vertical="center" wrapText="1"/>
    </xf>
    <xf numFmtId="179" fontId="19" fillId="0" borderId="9" xfId="0" applyNumberFormat="1" applyFont="1" applyBorder="1" applyAlignment="1">
      <alignment horizontal="center" vertical="center" wrapText="1"/>
    </xf>
    <xf numFmtId="0" fontId="0" fillId="0" borderId="12" xfId="0" applyBorder="1" applyAlignment="1">
      <alignment vertical="top"/>
    </xf>
    <xf numFmtId="0" fontId="0" fillId="0" borderId="14" xfId="0" applyBorder="1" applyAlignment="1">
      <alignment horizontal="center"/>
    </xf>
    <xf numFmtId="0" fontId="0" fillId="0" borderId="15" xfId="0" applyBorder="1" applyAlignment="1">
      <alignment horizontal="left"/>
    </xf>
    <xf numFmtId="0" fontId="0" fillId="0" borderId="15" xfId="0" applyBorder="1" applyAlignment="1">
      <alignment horizontal="center"/>
    </xf>
    <xf numFmtId="43" fontId="0" fillId="0" borderId="9" xfId="1" applyFont="1" applyBorder="1" applyAlignment="1">
      <alignment horizontal="center" vertical="center"/>
    </xf>
    <xf numFmtId="0" fontId="0" fillId="0" borderId="9" xfId="0" applyBorder="1" applyAlignment="1">
      <alignment horizontal="left"/>
    </xf>
    <xf numFmtId="43" fontId="0" fillId="0" borderId="9" xfId="1" applyFont="1" applyBorder="1" applyAlignment="1">
      <alignment horizontal="left"/>
    </xf>
    <xf numFmtId="43" fontId="0" fillId="0" borderId="9" xfId="0" applyNumberFormat="1" applyBorder="1" applyAlignment="1"/>
    <xf numFmtId="43" fontId="0" fillId="0" borderId="0" xfId="0" applyNumberFormat="1">
      <alignment vertical="center"/>
    </xf>
    <xf numFmtId="0" fontId="0" fillId="0" borderId="9" xfId="0" applyBorder="1" applyAlignment="1">
      <alignment horizontal="center"/>
    </xf>
    <xf numFmtId="0" fontId="16" fillId="0" borderId="9" xfId="0" applyFont="1" applyBorder="1" applyAlignment="1">
      <alignment horizontal="center"/>
    </xf>
    <xf numFmtId="0" fontId="16" fillId="0" borderId="9" xfId="0" applyFont="1" applyBorder="1" applyAlignment="1">
      <alignment horizontal="left"/>
    </xf>
    <xf numFmtId="0" fontId="0" fillId="0" borderId="9" xfId="0" applyBorder="1" applyAlignment="1"/>
    <xf numFmtId="43" fontId="0" fillId="0" borderId="9" xfId="1" applyFont="1" applyBorder="1" applyAlignment="1">
      <alignment horizontal="center"/>
    </xf>
    <xf numFmtId="43" fontId="0" fillId="0" borderId="9" xfId="1" applyFont="1" applyBorder="1" applyAlignment="1"/>
    <xf numFmtId="43" fontId="22" fillId="0" borderId="9" xfId="1" applyFont="1" applyBorder="1" applyAlignment="1"/>
    <xf numFmtId="0" fontId="0" fillId="0" borderId="16" xfId="0" applyBorder="1" applyAlignment="1">
      <alignment vertical="top"/>
    </xf>
    <xf numFmtId="0" fontId="22" fillId="0" borderId="0" xfId="0" applyFont="1">
      <alignment vertical="center"/>
    </xf>
    <xf numFmtId="43" fontId="22" fillId="0" borderId="0" xfId="1" applyFont="1">
      <alignment vertical="center"/>
    </xf>
    <xf numFmtId="0" fontId="22" fillId="3" borderId="0" xfId="0" applyFont="1" applyFill="1">
      <alignment vertical="center"/>
    </xf>
    <xf numFmtId="43" fontId="22" fillId="3" borderId="0" xfId="1" applyFont="1" applyFill="1">
      <alignment vertical="center"/>
    </xf>
    <xf numFmtId="0" fontId="0" fillId="0" borderId="0" xfId="0" applyAlignment="1">
      <alignment horizontal="left" vertical="center"/>
    </xf>
    <xf numFmtId="0" fontId="9" fillId="0" borderId="6" xfId="0" applyFont="1" applyBorder="1" applyAlignment="1">
      <alignment horizontal="center" vertical="center" wrapText="1"/>
    </xf>
    <xf numFmtId="43" fontId="9" fillId="0" borderId="6" xfId="1" applyFont="1" applyFill="1" applyBorder="1" applyAlignment="1">
      <alignment horizontal="center" vertical="center" wrapText="1"/>
    </xf>
    <xf numFmtId="43" fontId="9" fillId="0" borderId="6" xfId="22" applyFont="1" applyFill="1" applyBorder="1" applyAlignment="1">
      <alignment horizontal="center" vertical="center" wrapText="1"/>
    </xf>
    <xf numFmtId="0" fontId="9" fillId="0" borderId="17" xfId="0" applyFont="1" applyBorder="1" applyAlignment="1">
      <alignment horizontal="center" vertical="center" wrapText="1"/>
    </xf>
    <xf numFmtId="14" fontId="12" fillId="0" borderId="9" xfId="0" applyNumberFormat="1" applyFont="1" applyBorder="1" applyAlignment="1">
      <alignment horizontal="center" vertical="center" wrapText="1"/>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43" fontId="12" fillId="0" borderId="9" xfId="1" applyFont="1" applyFill="1" applyBorder="1" applyAlignment="1">
      <alignment horizontal="center" vertical="center"/>
    </xf>
    <xf numFmtId="0" fontId="12" fillId="0" borderId="9" xfId="0" applyFont="1" applyBorder="1" applyAlignment="1">
      <alignment horizontal="center" vertical="center"/>
    </xf>
    <xf numFmtId="43" fontId="15" fillId="0" borderId="9" xfId="1" applyFont="1" applyFill="1" applyBorder="1" applyAlignment="1">
      <alignment horizontal="center" vertical="center"/>
    </xf>
    <xf numFmtId="0" fontId="12" fillId="0" borderId="9" xfId="0" applyFont="1" applyBorder="1" applyAlignment="1">
      <alignment horizontal="left"/>
    </xf>
    <xf numFmtId="43" fontId="12" fillId="0" borderId="9" xfId="1" applyFont="1" applyFill="1" applyBorder="1" applyAlignment="1">
      <alignment vertical="center"/>
    </xf>
    <xf numFmtId="4" fontId="0" fillId="0" borderId="0" xfId="0" applyNumberForma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43" fontId="12" fillId="0" borderId="0" xfId="22" applyFont="1" applyFill="1" applyAlignment="1">
      <alignment vertical="center"/>
    </xf>
    <xf numFmtId="0" fontId="23" fillId="0" borderId="0" xfId="0" applyFont="1">
      <alignment vertical="center"/>
    </xf>
    <xf numFmtId="0" fontId="9" fillId="0" borderId="6" xfId="0" applyFont="1" applyBorder="1" applyAlignment="1">
      <alignment vertical="center" wrapText="1"/>
    </xf>
    <xf numFmtId="43" fontId="9" fillId="0" borderId="6" xfId="22" applyFont="1" applyFill="1" applyBorder="1" applyAlignment="1">
      <alignment vertical="center" wrapText="1"/>
    </xf>
    <xf numFmtId="0" fontId="9" fillId="0" borderId="9" xfId="0" applyFont="1" applyBorder="1" applyAlignment="1">
      <alignment horizontal="left" vertical="center" wrapText="1"/>
    </xf>
    <xf numFmtId="14" fontId="24" fillId="0" borderId="9" xfId="0" applyNumberFormat="1" applyFont="1" applyBorder="1" applyAlignment="1">
      <alignment horizontal="center" vertical="center" wrapText="1"/>
    </xf>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41" fontId="24" fillId="0" borderId="9" xfId="22" applyNumberFormat="1" applyFont="1" applyFill="1" applyBorder="1" applyAlignment="1">
      <alignment horizontal="center" vertical="center"/>
    </xf>
    <xf numFmtId="0" fontId="24" fillId="0" borderId="9" xfId="22" applyNumberFormat="1" applyFont="1" applyFill="1" applyBorder="1" applyAlignment="1">
      <alignment horizontal="left" vertical="center"/>
    </xf>
    <xf numFmtId="0" fontId="24" fillId="0" borderId="9" xfId="0" applyFont="1" applyBorder="1" applyAlignment="1">
      <alignment horizontal="left"/>
    </xf>
    <xf numFmtId="41" fontId="24" fillId="0" borderId="9" xfId="22" applyNumberFormat="1" applyFont="1" applyFill="1" applyBorder="1" applyAlignment="1">
      <alignment vertical="center"/>
    </xf>
    <xf numFmtId="0" fontId="12" fillId="0" borderId="9" xfId="0" applyFont="1" applyBorder="1">
      <alignment vertical="center"/>
    </xf>
    <xf numFmtId="177" fontId="0" fillId="0" borderId="0" xfId="0" applyNumberFormat="1" applyAlignment="1">
      <alignment horizontal="center"/>
    </xf>
    <xf numFmtId="0" fontId="0" fillId="0" borderId="0" xfId="0" applyAlignment="1"/>
    <xf numFmtId="177" fontId="0" fillId="0" borderId="0" xfId="0" applyNumberFormat="1" applyAlignment="1"/>
    <xf numFmtId="0" fontId="0" fillId="4" borderId="0" xfId="0" applyFill="1" applyAlignment="1"/>
    <xf numFmtId="177" fontId="0" fillId="4" borderId="0" xfId="0" applyNumberFormat="1" applyFill="1" applyAlignment="1"/>
    <xf numFmtId="0" fontId="25" fillId="0" borderId="0" xfId="0" applyFont="1" applyAlignment="1"/>
    <xf numFmtId="0" fontId="22" fillId="0" borderId="0" xfId="0" applyFont="1" applyAlignment="1"/>
    <xf numFmtId="43" fontId="0" fillId="0" borderId="0" xfId="1" applyFont="1" applyFill="1" applyAlignment="1">
      <alignment vertical="center"/>
    </xf>
    <xf numFmtId="0" fontId="0" fillId="0" borderId="0" xfId="0" applyAlignment="1">
      <alignment horizontal="center"/>
    </xf>
    <xf numFmtId="43" fontId="0" fillId="0" borderId="0" xfId="1" applyFont="1" applyFill="1" applyBorder="1" applyAlignment="1">
      <alignment vertical="center"/>
    </xf>
    <xf numFmtId="0" fontId="22" fillId="0" borderId="0" xfId="0" applyFont="1" applyAlignment="1">
      <alignment horizontal="left" vertical="center"/>
    </xf>
    <xf numFmtId="43" fontId="22" fillId="0" borderId="0" xfId="1" applyFont="1" applyFill="1" applyBorder="1" applyAlignment="1">
      <alignment vertical="center"/>
    </xf>
    <xf numFmtId="0" fontId="26" fillId="0" borderId="0" xfId="0" applyFont="1">
      <alignment vertical="center"/>
    </xf>
    <xf numFmtId="14" fontId="0" fillId="0" borderId="0" xfId="0" applyNumberFormat="1" applyAlignment="1">
      <alignment horizontal="left" vertical="center"/>
    </xf>
    <xf numFmtId="43" fontId="0" fillId="0" borderId="0" xfId="1" applyFont="1" applyFill="1" applyBorder="1">
      <alignment vertical="center"/>
    </xf>
    <xf numFmtId="43" fontId="27" fillId="0" borderId="9" xfId="22"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9" xfId="0" applyFont="1" applyBorder="1" applyAlignment="1">
      <alignment horizontal="center" vertical="center"/>
    </xf>
    <xf numFmtId="43" fontId="27" fillId="0" borderId="9" xfId="1" applyFont="1" applyFill="1" applyBorder="1" applyAlignment="1">
      <alignment horizontal="center" vertical="center" wrapText="1"/>
    </xf>
    <xf numFmtId="0" fontId="13" fillId="0" borderId="0" xfId="0" applyFont="1" applyAlignment="1">
      <alignment horizontal="center" vertical="center" wrapText="1"/>
    </xf>
    <xf numFmtId="41" fontId="26" fillId="0" borderId="9" xfId="22" applyNumberFormat="1" applyFont="1" applyFill="1" applyBorder="1" applyAlignment="1">
      <alignment horizontal="center" vertical="center"/>
    </xf>
    <xf numFmtId="14" fontId="26" fillId="0" borderId="9" xfId="0" applyNumberFormat="1" applyFont="1" applyBorder="1" applyAlignment="1">
      <alignment horizontal="center" vertical="center" wrapText="1"/>
    </xf>
    <xf numFmtId="0" fontId="26" fillId="0" borderId="9" xfId="0" applyFont="1" applyBorder="1" applyAlignment="1">
      <alignment horizontal="left" vertical="center" wrapText="1"/>
    </xf>
    <xf numFmtId="0" fontId="26" fillId="0" borderId="9" xfId="0" applyFont="1" applyBorder="1" applyAlignment="1">
      <alignment horizontal="left" vertical="center"/>
    </xf>
    <xf numFmtId="0" fontId="26" fillId="0" borderId="9" xfId="22" applyNumberFormat="1" applyFont="1" applyFill="1" applyBorder="1" applyAlignment="1">
      <alignment horizontal="left" vertical="top"/>
    </xf>
    <xf numFmtId="43" fontId="26" fillId="0" borderId="9" xfId="1" applyFont="1" applyFill="1" applyBorder="1" applyAlignment="1">
      <alignment horizontal="center" vertical="center"/>
    </xf>
    <xf numFmtId="0" fontId="26" fillId="0" borderId="9" xfId="0" applyFont="1" applyBorder="1" applyAlignment="1">
      <alignment horizontal="left" vertical="top"/>
    </xf>
    <xf numFmtId="41" fontId="0" fillId="0" borderId="9" xfId="0" applyNumberFormat="1" applyBorder="1" applyAlignment="1">
      <alignment horizontal="center" vertical="center"/>
    </xf>
    <xf numFmtId="0" fontId="13"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43" fontId="8" fillId="0" borderId="9" xfId="1" applyFont="1" applyFill="1" applyBorder="1" applyAlignment="1">
      <alignment horizontal="center" vertical="center" wrapText="1"/>
    </xf>
    <xf numFmtId="43" fontId="8" fillId="0" borderId="0" xfId="1" applyFont="1" applyFill="1" applyBorder="1" applyAlignment="1">
      <alignment horizontal="center" vertical="center" wrapText="1"/>
    </xf>
    <xf numFmtId="14"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0" fillId="0" borderId="9" xfId="22" applyNumberFormat="1" applyFont="1" applyFill="1" applyBorder="1" applyAlignment="1">
      <alignment horizontal="left" vertical="top"/>
    </xf>
    <xf numFmtId="43" fontId="10" fillId="0" borderId="0" xfId="1" applyFont="1" applyFill="1" applyBorder="1" applyAlignment="1">
      <alignment horizontal="center" vertical="center"/>
    </xf>
    <xf numFmtId="0" fontId="10" fillId="0" borderId="9" xfId="0" applyFont="1" applyBorder="1" applyAlignment="1">
      <alignment horizontal="left" vertical="top"/>
    </xf>
    <xf numFmtId="43" fontId="28" fillId="0" borderId="9" xfId="1" applyFont="1" applyFill="1" applyBorder="1" applyAlignment="1">
      <alignment horizontal="center" vertical="center"/>
    </xf>
    <xf numFmtId="43" fontId="10" fillId="0" borderId="9" xfId="1" applyFont="1" applyFill="1" applyBorder="1" applyAlignment="1">
      <alignment vertical="center"/>
    </xf>
    <xf numFmtId="43" fontId="8" fillId="3" borderId="0" xfId="1" applyFont="1" applyFill="1" applyBorder="1" applyAlignment="1">
      <alignment horizontal="center" vertical="center" wrapText="1"/>
    </xf>
    <xf numFmtId="0" fontId="9" fillId="0" borderId="0" xfId="0" applyFont="1" applyAlignment="1">
      <alignment horizontal="center" vertical="center" wrapText="1"/>
    </xf>
    <xf numFmtId="0" fontId="9" fillId="3" borderId="8" xfId="0" applyFont="1" applyFill="1" applyBorder="1" applyAlignment="1">
      <alignment horizontal="center" vertical="center" wrapText="1"/>
    </xf>
    <xf numFmtId="43" fontId="10" fillId="0" borderId="0" xfId="1" applyFont="1" applyFill="1" applyBorder="1" applyAlignment="1">
      <alignment horizontal="left" vertical="center"/>
    </xf>
    <xf numFmtId="43" fontId="28" fillId="0" borderId="0" xfId="1" applyFont="1" applyFill="1" applyBorder="1" applyAlignment="1">
      <alignment horizontal="center" vertical="center"/>
    </xf>
    <xf numFmtId="41" fontId="24" fillId="2" borderId="9" xfId="0" applyNumberFormat="1" applyFont="1" applyFill="1" applyBorder="1" applyAlignment="1">
      <alignment horizontal="center" vertical="center"/>
    </xf>
    <xf numFmtId="14" fontId="10" fillId="2" borderId="9"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9" xfId="0" applyFont="1" applyFill="1" applyBorder="1" applyAlignment="1">
      <alignment horizontal="left" vertical="center"/>
    </xf>
    <xf numFmtId="0" fontId="10" fillId="2" borderId="9" xfId="0" applyFont="1" applyFill="1" applyBorder="1" applyAlignment="1">
      <alignment horizontal="left" vertical="top"/>
    </xf>
    <xf numFmtId="43" fontId="0" fillId="2" borderId="0" xfId="1" applyFont="1" applyFill="1">
      <alignment vertical="center"/>
    </xf>
    <xf numFmtId="43" fontId="0" fillId="2" borderId="0" xfId="1" applyFont="1" applyFill="1" applyBorder="1">
      <alignment vertical="center"/>
    </xf>
    <xf numFmtId="43" fontId="10" fillId="2" borderId="9" xfId="1" applyFont="1" applyFill="1" applyBorder="1" applyAlignment="1">
      <alignment horizontal="center" vertical="center"/>
    </xf>
    <xf numFmtId="0" fontId="26" fillId="0" borderId="0" xfId="18" applyFont="1">
      <alignment vertical="center"/>
    </xf>
    <xf numFmtId="0" fontId="26" fillId="0" borderId="0" xfId="18" applyFont="1" applyAlignment="1">
      <alignment horizontal="center" vertical="center"/>
    </xf>
    <xf numFmtId="0" fontId="29" fillId="0" borderId="0" xfId="18" applyFont="1">
      <alignment vertical="center"/>
    </xf>
    <xf numFmtId="176" fontId="27" fillId="0" borderId="0" xfId="18" applyNumberFormat="1" applyFont="1" applyAlignment="1">
      <alignment horizontal="center" vertical="center"/>
    </xf>
    <xf numFmtId="0" fontId="27" fillId="0" borderId="0" xfId="18" applyFont="1" applyAlignment="1">
      <alignment horizontal="center" vertical="center"/>
    </xf>
    <xf numFmtId="0" fontId="27" fillId="0" borderId="0" xfId="18" applyFont="1" applyAlignment="1">
      <alignment horizontal="center" vertical="center" wrapText="1"/>
    </xf>
    <xf numFmtId="43" fontId="26" fillId="0" borderId="0" xfId="24" applyFont="1" applyFill="1" applyBorder="1" applyAlignment="1">
      <alignment vertical="center"/>
    </xf>
    <xf numFmtId="14" fontId="30" fillId="0" borderId="0" xfId="18" applyNumberFormat="1" applyFont="1">
      <alignment vertical="center"/>
    </xf>
    <xf numFmtId="0" fontId="26" fillId="0" borderId="0" xfId="18" applyFont="1" applyAlignment="1">
      <alignment horizontal="left" vertical="center" wrapText="1"/>
    </xf>
    <xf numFmtId="0" fontId="26" fillId="0" borderId="0" xfId="18" applyFont="1" applyAlignment="1">
      <alignment vertical="center" wrapText="1"/>
    </xf>
    <xf numFmtId="0" fontId="9" fillId="0" borderId="18" xfId="0" applyFont="1" applyBorder="1" applyAlignment="1">
      <alignment horizontal="center" vertical="center" wrapText="1"/>
    </xf>
    <xf numFmtId="41" fontId="24" fillId="0" borderId="9" xfId="22" applyNumberFormat="1" applyFont="1" applyFill="1" applyBorder="1" applyAlignment="1">
      <alignment horizontal="left" vertical="center"/>
    </xf>
    <xf numFmtId="41" fontId="24" fillId="0" borderId="9" xfId="0" applyNumberFormat="1" applyFont="1" applyBorder="1">
      <alignment vertical="center"/>
    </xf>
    <xf numFmtId="41" fontId="24" fillId="3" borderId="9" xfId="22" applyNumberFormat="1" applyFont="1" applyFill="1" applyBorder="1" applyAlignment="1">
      <alignment horizontal="center" vertical="center"/>
    </xf>
    <xf numFmtId="41" fontId="24" fillId="0" borderId="9" xfId="0" applyNumberFormat="1" applyFont="1" applyBorder="1" applyAlignment="1">
      <alignment horizontal="left" vertical="center"/>
    </xf>
    <xf numFmtId="0" fontId="29" fillId="0" borderId="0" xfId="0" applyFont="1">
      <alignment vertical="center"/>
    </xf>
    <xf numFmtId="0" fontId="28" fillId="0" borderId="0" xfId="0" applyFont="1">
      <alignment vertical="center"/>
    </xf>
    <xf numFmtId="0" fontId="26" fillId="0" borderId="0" xfId="0" applyFont="1" applyAlignment="1">
      <alignment horizontal="center" vertical="center"/>
    </xf>
    <xf numFmtId="176" fontId="27" fillId="0" borderId="0" xfId="0" applyNumberFormat="1"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xf>
    <xf numFmtId="43" fontId="28" fillId="0" borderId="0" xfId="1" applyFont="1" applyFill="1" applyBorder="1" applyAlignment="1">
      <alignment vertical="center"/>
    </xf>
    <xf numFmtId="43" fontId="26" fillId="0" borderId="0" xfId="1" applyFont="1" applyFill="1" applyBorder="1" applyAlignment="1">
      <alignment vertical="center"/>
    </xf>
    <xf numFmtId="43" fontId="30" fillId="0" borderId="0" xfId="1" applyFont="1" applyFill="1" applyBorder="1" applyAlignment="1">
      <alignment vertical="center"/>
    </xf>
    <xf numFmtId="14" fontId="31" fillId="0" borderId="0" xfId="0" applyNumberFormat="1" applyFont="1">
      <alignment vertical="center"/>
    </xf>
    <xf numFmtId="0" fontId="28" fillId="3" borderId="0" xfId="0" applyFont="1" applyFill="1">
      <alignment vertical="center"/>
    </xf>
    <xf numFmtId="0" fontId="30" fillId="0" borderId="0" xfId="0" applyFont="1" applyAlignment="1">
      <alignment horizontal="center" vertical="center"/>
    </xf>
    <xf numFmtId="0" fontId="30" fillId="0" borderId="0" xfId="0" applyFont="1" applyAlignment="1">
      <alignment horizontal="left" vertical="center"/>
    </xf>
    <xf numFmtId="43" fontId="30" fillId="0" borderId="0" xfId="22"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center"/>
    </xf>
    <xf numFmtId="43" fontId="31" fillId="0" borderId="0" xfId="22" applyFont="1" applyFill="1" applyBorder="1" applyAlignment="1">
      <alignment horizontal="center" vertical="center"/>
    </xf>
    <xf numFmtId="0" fontId="26" fillId="0" borderId="0" xfId="0" applyFont="1" applyAlignment="1">
      <alignment horizontal="left" vertical="center"/>
    </xf>
    <xf numFmtId="0" fontId="28"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wrapText="1"/>
    </xf>
    <xf numFmtId="0" fontId="5" fillId="0" borderId="0" xfId="0" applyFont="1">
      <alignment vertical="center"/>
    </xf>
    <xf numFmtId="0" fontId="0" fillId="0" borderId="0" xfId="0" applyAlignment="1">
      <alignment horizontal="left" vertical="center" wrapText="1"/>
    </xf>
    <xf numFmtId="43" fontId="0" fillId="0" borderId="0" xfId="1" applyFont="1" applyAlignment="1">
      <alignment vertical="center"/>
    </xf>
    <xf numFmtId="0" fontId="32"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43" fontId="5" fillId="0" borderId="0" xfId="1" applyFont="1" applyAlignment="1">
      <alignment horizontal="left" vertical="center" wrapText="1"/>
    </xf>
    <xf numFmtId="0" fontId="5" fillId="0" borderId="0" xfId="0" applyFont="1" applyAlignment="1">
      <alignment vertical="center" wrapText="1"/>
    </xf>
    <xf numFmtId="0" fontId="11" fillId="0" borderId="0" xfId="0" applyFont="1" applyAlignment="1">
      <alignment horizontal="center" vertical="center" wrapText="1"/>
    </xf>
    <xf numFmtId="0" fontId="13" fillId="0" borderId="9" xfId="0" applyFont="1" applyBorder="1" applyAlignment="1" applyProtection="1">
      <alignment horizontal="center" vertical="center" wrapText="1"/>
      <protection locked="0"/>
    </xf>
    <xf numFmtId="0" fontId="13" fillId="0" borderId="9" xfId="1" applyNumberFormat="1" applyFont="1" applyBorder="1" applyAlignment="1" applyProtection="1">
      <alignment horizontal="center" vertical="center" wrapText="1"/>
      <protection locked="0"/>
    </xf>
    <xf numFmtId="0" fontId="11" fillId="0" borderId="9" xfId="0" applyFont="1" applyBorder="1" applyAlignment="1">
      <alignment horizontal="center" vertical="center"/>
    </xf>
    <xf numFmtId="43" fontId="11" fillId="0" borderId="9" xfId="1" applyFont="1" applyBorder="1" applyAlignment="1">
      <alignment vertical="center"/>
    </xf>
    <xf numFmtId="0" fontId="34" fillId="0" borderId="0" xfId="16" applyFont="1"/>
    <xf numFmtId="0" fontId="12" fillId="0" borderId="0" xfId="16" applyFont="1" applyAlignment="1">
      <alignment vertical="center"/>
    </xf>
    <xf numFmtId="0" fontId="9" fillId="0" borderId="0" xfId="16" applyFont="1"/>
    <xf numFmtId="0" fontId="12" fillId="0" borderId="0" xfId="16" applyFont="1"/>
    <xf numFmtId="0" fontId="17" fillId="0" borderId="0" xfId="16"/>
    <xf numFmtId="0" fontId="17" fillId="0" borderId="0" xfId="16" applyAlignment="1">
      <alignment vertical="center" wrapText="1"/>
    </xf>
    <xf numFmtId="0" fontId="35" fillId="0" borderId="0" xfId="16" applyFont="1"/>
    <xf numFmtId="0" fontId="36" fillId="0" borderId="0" xfId="16" applyFont="1"/>
    <xf numFmtId="0" fontId="14" fillId="5" borderId="0" xfId="16" applyFont="1" applyFill="1" applyAlignment="1">
      <alignment vertical="center" wrapText="1"/>
    </xf>
    <xf numFmtId="0" fontId="39" fillId="5" borderId="9" xfId="16" applyFont="1" applyFill="1" applyBorder="1" applyAlignment="1">
      <alignment horizontal="center" vertical="center" wrapText="1"/>
    </xf>
    <xf numFmtId="0" fontId="39" fillId="0" borderId="9" xfId="16" applyFont="1" applyBorder="1" applyAlignment="1">
      <alignment horizontal="center" vertical="center" wrapText="1"/>
    </xf>
    <xf numFmtId="0" fontId="14" fillId="5" borderId="19" xfId="16" applyFont="1" applyFill="1" applyBorder="1" applyAlignment="1">
      <alignment horizontal="center" vertical="center" wrapText="1"/>
    </xf>
    <xf numFmtId="0" fontId="14" fillId="0" borderId="19" xfId="16" applyFont="1" applyBorder="1" applyAlignment="1">
      <alignment horizontal="center" vertical="center" wrapText="1"/>
    </xf>
    <xf numFmtId="43" fontId="39" fillId="5" borderId="20" xfId="1" applyFont="1" applyFill="1" applyBorder="1" applyAlignment="1" applyProtection="1">
      <alignment horizontal="right" vertical="center" wrapText="1"/>
    </xf>
    <xf numFmtId="43" fontId="39" fillId="0" borderId="20" xfId="1" applyFont="1" applyFill="1" applyBorder="1" applyAlignment="1" applyProtection="1">
      <alignment horizontal="right" vertical="center" wrapText="1"/>
    </xf>
    <xf numFmtId="43" fontId="11" fillId="0" borderId="20" xfId="1" applyFont="1" applyFill="1" applyBorder="1" applyAlignment="1" applyProtection="1">
      <alignment horizontal="right" vertical="center" wrapText="1"/>
    </xf>
    <xf numFmtId="43" fontId="14" fillId="0" borderId="20" xfId="1" applyFont="1" applyFill="1" applyBorder="1" applyAlignment="1" applyProtection="1">
      <alignment horizontal="right" vertical="center" wrapText="1"/>
    </xf>
    <xf numFmtId="43" fontId="14" fillId="5" borderId="20" xfId="1" applyFont="1" applyFill="1" applyBorder="1" applyAlignment="1" applyProtection="1">
      <alignment horizontal="right" vertical="center" wrapText="1"/>
    </xf>
    <xf numFmtId="43" fontId="11" fillId="5" borderId="20" xfId="1" applyFont="1" applyFill="1" applyBorder="1" applyAlignment="1" applyProtection="1">
      <alignment horizontal="right" vertical="center" wrapText="1"/>
    </xf>
    <xf numFmtId="43" fontId="13" fillId="0" borderId="20" xfId="1" applyFont="1" applyFill="1" applyBorder="1" applyAlignment="1" applyProtection="1">
      <alignment horizontal="right" vertical="center" wrapText="1"/>
    </xf>
    <xf numFmtId="10" fontId="39" fillId="0" borderId="20" xfId="16" applyNumberFormat="1" applyFont="1" applyBorder="1" applyAlignment="1">
      <alignment horizontal="center" vertical="center" wrapText="1"/>
    </xf>
    <xf numFmtId="10" fontId="14" fillId="0" borderId="20" xfId="16" applyNumberFormat="1" applyFont="1" applyBorder="1" applyAlignment="1">
      <alignment horizontal="center" vertical="center" wrapText="1"/>
    </xf>
    <xf numFmtId="0" fontId="28" fillId="0" borderId="0" xfId="0" quotePrefix="1" applyFont="1" applyAlignment="1">
      <alignment horizontal="center" vertical="center"/>
    </xf>
    <xf numFmtId="0" fontId="28" fillId="0" borderId="0" xfId="0" quotePrefix="1" applyFont="1">
      <alignment vertical="center"/>
    </xf>
    <xf numFmtId="0" fontId="26" fillId="0" borderId="0" xfId="0" quotePrefix="1" applyFont="1" applyAlignment="1">
      <alignment horizontal="center" vertical="center"/>
    </xf>
    <xf numFmtId="0" fontId="26" fillId="0" borderId="0" xfId="0" quotePrefix="1" applyFont="1">
      <alignment vertical="center"/>
    </xf>
    <xf numFmtId="0" fontId="30" fillId="0" borderId="0" xfId="0" quotePrefix="1" applyFont="1" applyAlignment="1">
      <alignment horizontal="center" vertical="center"/>
    </xf>
    <xf numFmtId="0" fontId="30" fillId="0" borderId="0" xfId="0" quotePrefix="1" applyFont="1">
      <alignment vertical="center"/>
    </xf>
    <xf numFmtId="0" fontId="26" fillId="0" borderId="0" xfId="0" quotePrefix="1" applyFont="1" applyAlignment="1">
      <alignment horizontal="left" vertical="center"/>
    </xf>
    <xf numFmtId="0" fontId="28" fillId="0" borderId="0" xfId="0" quotePrefix="1" applyFont="1" applyAlignment="1">
      <alignment horizontal="left" vertical="center"/>
    </xf>
    <xf numFmtId="0" fontId="30" fillId="0" borderId="0" xfId="0" quotePrefix="1" applyFont="1" applyAlignment="1">
      <alignment horizontal="left" vertical="center"/>
    </xf>
    <xf numFmtId="49" fontId="26" fillId="0" borderId="0" xfId="0" quotePrefix="1" applyNumberFormat="1" applyFont="1" applyAlignment="1">
      <alignment horizontal="center" vertical="center"/>
    </xf>
    <xf numFmtId="0" fontId="26" fillId="0" borderId="0" xfId="18" quotePrefix="1" applyFont="1" applyAlignment="1">
      <alignment horizontal="center" vertical="center"/>
    </xf>
    <xf numFmtId="0" fontId="26" fillId="0" borderId="0" xfId="18" quotePrefix="1" applyFont="1" applyAlignment="1">
      <alignment horizontal="left" vertical="center"/>
    </xf>
    <xf numFmtId="0" fontId="26" fillId="0" borderId="0" xfId="18" quotePrefix="1" applyFont="1">
      <alignment vertical="center"/>
    </xf>
    <xf numFmtId="0" fontId="30" fillId="0" borderId="0" xfId="18" quotePrefix="1" applyFont="1" applyAlignment="1">
      <alignment horizontal="center" vertical="center"/>
    </xf>
    <xf numFmtId="0" fontId="30" fillId="0" borderId="0" xfId="18" quotePrefix="1" applyFont="1">
      <alignment vertical="center"/>
    </xf>
    <xf numFmtId="0" fontId="30" fillId="0" borderId="0" xfId="18" quotePrefix="1" applyFont="1" applyAlignment="1">
      <alignment horizontal="left" vertical="center"/>
    </xf>
    <xf numFmtId="49" fontId="26" fillId="0" borderId="0" xfId="18" quotePrefix="1" applyNumberFormat="1" applyFont="1" applyAlignment="1">
      <alignment horizontal="center" vertical="center"/>
    </xf>
    <xf numFmtId="0" fontId="0" fillId="0" borderId="0" xfId="0" quotePrefix="1" applyAlignment="1">
      <alignment horizontal="center"/>
    </xf>
    <xf numFmtId="0" fontId="0" fillId="0" borderId="0" xfId="0" quotePrefix="1" applyAlignment="1"/>
    <xf numFmtId="0" fontId="0" fillId="4" borderId="0" xfId="0" quotePrefix="1" applyFill="1" applyAlignment="1"/>
    <xf numFmtId="0" fontId="12" fillId="0" borderId="0" xfId="16" applyFont="1" applyAlignment="1">
      <alignment vertical="center" wrapText="1"/>
    </xf>
    <xf numFmtId="0" fontId="14" fillId="0" borderId="0" xfId="16" applyFont="1" applyAlignment="1">
      <alignment vertical="center" wrapText="1"/>
    </xf>
    <xf numFmtId="0" fontId="14" fillId="0" borderId="0" xfId="16" applyFont="1" applyAlignment="1">
      <alignment horizontal="left" vertical="center" wrapText="1"/>
    </xf>
    <xf numFmtId="0" fontId="14" fillId="5" borderId="0" xfId="16" applyFont="1" applyFill="1" applyAlignment="1">
      <alignment horizontal="left" vertical="center" wrapText="1"/>
    </xf>
    <xf numFmtId="4" fontId="12" fillId="0" borderId="0" xfId="16" applyNumberFormat="1" applyFont="1" applyAlignment="1">
      <alignment vertical="center" wrapText="1"/>
    </xf>
    <xf numFmtId="0" fontId="11" fillId="5" borderId="20" xfId="16" applyFont="1" applyFill="1" applyBorder="1" applyAlignment="1">
      <alignment horizontal="left" vertical="center" wrapText="1"/>
    </xf>
    <xf numFmtId="0" fontId="37" fillId="5" borderId="0" xfId="16" applyFont="1" applyFill="1" applyAlignment="1">
      <alignment horizontal="center" vertical="center" wrapText="1"/>
    </xf>
    <xf numFmtId="0" fontId="38" fillId="5" borderId="0" xfId="16" applyFont="1" applyFill="1" applyAlignment="1">
      <alignment horizontal="center" vertical="center" wrapText="1"/>
    </xf>
    <xf numFmtId="0" fontId="39" fillId="5" borderId="9" xfId="16" applyFont="1" applyFill="1" applyBorder="1" applyAlignment="1">
      <alignment horizontal="center" vertical="center" wrapText="1"/>
    </xf>
    <xf numFmtId="0" fontId="14" fillId="5" borderId="19" xfId="16" applyFont="1" applyFill="1" applyBorder="1" applyAlignment="1">
      <alignment horizontal="center" vertical="center" wrapText="1"/>
    </xf>
    <xf numFmtId="0" fontId="12" fillId="0" borderId="20" xfId="6" applyFont="1" applyBorder="1" applyAlignment="1">
      <alignment horizontal="left" vertical="center"/>
    </xf>
    <xf numFmtId="0" fontId="41" fillId="0" borderId="0" xfId="8" applyFont="1" applyAlignment="1">
      <alignment horizontal="justify" vertical="center"/>
    </xf>
    <xf numFmtId="0" fontId="39" fillId="0" borderId="9" xfId="16" applyFont="1" applyBorder="1" applyAlignment="1">
      <alignment horizontal="center" vertical="center" wrapText="1"/>
    </xf>
    <xf numFmtId="0" fontId="14" fillId="5" borderId="20" xfId="16" applyFont="1" applyFill="1" applyBorder="1" applyAlignment="1">
      <alignment horizontal="left" vertical="center" wrapText="1"/>
    </xf>
    <xf numFmtId="0" fontId="9" fillId="0" borderId="21" xfId="6" applyFont="1" applyBorder="1" applyAlignment="1">
      <alignment horizontal="left" vertical="center"/>
    </xf>
    <xf numFmtId="0" fontId="9" fillId="0" borderId="22" xfId="6" applyFont="1" applyBorder="1" applyAlignment="1">
      <alignment horizontal="left" vertical="center"/>
    </xf>
    <xf numFmtId="0" fontId="12" fillId="0" borderId="21" xfId="6" applyFont="1" applyBorder="1" applyAlignment="1">
      <alignment horizontal="left" vertical="center"/>
    </xf>
    <xf numFmtId="0" fontId="12" fillId="0" borderId="22" xfId="6" applyFont="1" applyBorder="1" applyAlignment="1">
      <alignment horizontal="left" vertical="center"/>
    </xf>
    <xf numFmtId="0" fontId="11" fillId="5" borderId="21" xfId="16" applyFont="1" applyFill="1" applyBorder="1" applyAlignment="1">
      <alignment horizontal="left" vertical="center" wrapText="1"/>
    </xf>
    <xf numFmtId="0" fontId="11" fillId="5" borderId="22" xfId="16" applyFont="1" applyFill="1" applyBorder="1" applyAlignment="1">
      <alignment horizontal="left" vertical="center" wrapText="1"/>
    </xf>
    <xf numFmtId="0" fontId="9" fillId="0" borderId="20" xfId="4" applyFont="1" applyBorder="1" applyAlignment="1">
      <alignment horizontal="left" vertical="center"/>
    </xf>
    <xf numFmtId="0" fontId="40" fillId="0" borderId="20" xfId="4" applyFont="1" applyBorder="1" applyAlignment="1">
      <alignment horizontal="left" vertical="center"/>
    </xf>
    <xf numFmtId="0" fontId="11" fillId="0" borderId="20" xfId="16" applyFont="1" applyBorder="1" applyAlignment="1">
      <alignment horizontal="left" vertical="center"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11" fillId="0" borderId="9" xfId="0" applyFont="1" applyBorder="1" applyAlignment="1">
      <alignment horizontal="center" vertical="center"/>
    </xf>
    <xf numFmtId="0" fontId="18" fillId="0" borderId="8" xfId="0" applyFont="1" applyBorder="1" applyAlignment="1">
      <alignment horizontal="center" vertical="top"/>
    </xf>
    <xf numFmtId="0" fontId="18" fillId="0" borderId="0" xfId="0" applyFont="1" applyAlignment="1">
      <alignment horizontal="center" vertical="top"/>
    </xf>
    <xf numFmtId="0" fontId="18" fillId="0" borderId="12" xfId="0" applyFont="1" applyBorder="1" applyAlignment="1">
      <alignment horizontal="center" vertical="top"/>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0" xfId="0" applyFont="1" applyAlignment="1">
      <alignment horizontal="left" vertical="center"/>
    </xf>
    <xf numFmtId="0" fontId="21" fillId="0" borderId="14" xfId="0" applyFont="1" applyBorder="1" applyAlignment="1">
      <alignment horizontal="center"/>
    </xf>
    <xf numFmtId="0" fontId="21" fillId="0" borderId="15" xfId="0" applyFont="1" applyBorder="1" applyAlignment="1">
      <alignment horizontal="center"/>
    </xf>
    <xf numFmtId="0" fontId="0" fillId="0" borderId="9" xfId="0" quotePrefix="1" applyBorder="1" applyAlignment="1">
      <alignment horizontal="center" vertical="center"/>
    </xf>
    <xf numFmtId="0" fontId="0" fillId="0" borderId="9" xfId="0"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48" fillId="5" borderId="0" xfId="16" applyFont="1" applyFill="1" applyAlignment="1">
      <alignment vertical="center" wrapText="1"/>
    </xf>
  </cellXfs>
  <cellStyles count="25">
    <cellStyle name="百分比" xfId="2" builtinId="5"/>
    <cellStyle name="常规" xfId="0" builtinId="0"/>
    <cellStyle name="常规 2" xfId="16" xr:uid="{00000000-0005-0000-0000-000002000000}"/>
    <cellStyle name="常规 29" xfId="17" xr:uid="{00000000-0005-0000-0000-000003000000}"/>
    <cellStyle name="常规 3" xfId="18" xr:uid="{00000000-0005-0000-0000-000004000000}"/>
    <cellStyle name="常规 3 2" xfId="13" xr:uid="{00000000-0005-0000-0000-000005000000}"/>
    <cellStyle name="常规 30" xfId="5" xr:uid="{00000000-0005-0000-0000-000006000000}"/>
    <cellStyle name="常规 4" xfId="19" xr:uid="{00000000-0005-0000-0000-000007000000}"/>
    <cellStyle name="常规 45" xfId="14" xr:uid="{00000000-0005-0000-0000-000008000000}"/>
    <cellStyle name="常规 46" xfId="9" xr:uid="{00000000-0005-0000-0000-000009000000}"/>
    <cellStyle name="常规 47" xfId="7" xr:uid="{00000000-0005-0000-0000-00000A000000}"/>
    <cellStyle name="常规 48" xfId="11" xr:uid="{00000000-0005-0000-0000-00000B000000}"/>
    <cellStyle name="常规 49" xfId="12" xr:uid="{00000000-0005-0000-0000-00000C000000}"/>
    <cellStyle name="常规 5" xfId="20" xr:uid="{00000000-0005-0000-0000-00000D000000}"/>
    <cellStyle name="常规 50" xfId="15" xr:uid="{00000000-0005-0000-0000-00000E000000}"/>
    <cellStyle name="常规 51" xfId="10" xr:uid="{00000000-0005-0000-0000-00000F000000}"/>
    <cellStyle name="常规 6" xfId="3" xr:uid="{00000000-0005-0000-0000-000010000000}"/>
    <cellStyle name="常规 7" xfId="21" xr:uid="{00000000-0005-0000-0000-000011000000}"/>
    <cellStyle name="常规_新" xfId="8" xr:uid="{00000000-0005-0000-0000-000012000000}"/>
    <cellStyle name="常规_新_1" xfId="4" xr:uid="{00000000-0005-0000-0000-000013000000}"/>
    <cellStyle name="常规_新_2" xfId="6" xr:uid="{00000000-0005-0000-0000-000014000000}"/>
    <cellStyle name="千位分隔" xfId="1" builtinId="3"/>
    <cellStyle name="千位分隔 13" xfId="22" xr:uid="{00000000-0005-0000-0000-000016000000}"/>
    <cellStyle name="千位分隔 2" xfId="23" xr:uid="{00000000-0005-0000-0000-000017000000}"/>
    <cellStyle name="千位分隔 3" xfId="24" xr:uid="{00000000-0005-0000-0000-000018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33258;&#31609;&#19982;&#32463;&#36153;&#25320;&#20184;&#25903;&#20986;&#26126;&#32454;&#34920;(&#20135;&#19994;&#21270;&#21488;&#36134;)%20-%20&#21326;&#29790;&#20809;&#2830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10;&#22788;&#29702;/&#36716;&#21457;&#65306;&#40857;&#21326;&#39033;&#30446;&#20973;&#35777;&#36164;&#26009;/&#22522;&#20110;&#26032;&#22411;&#27687;&#21270;&#29289;&#36879;&#26126;&#30005;&#26497;&#32467;&#26500;&#26126;&#32454;&#34920;-&#21547;&#33258;&#316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帐(多栏式明细账) (2018.9.12更新) "/>
      <sheetName val="Sheet1"/>
      <sheetName val="Sheet2"/>
      <sheetName val="Sheet3"/>
      <sheetName val="Sheet4"/>
    </sheetNames>
    <sheetDataSet>
      <sheetData sheetId="0"/>
      <sheetData sheetId="1"/>
      <sheetData sheetId="2">
        <row r="1">
          <cell r="D1" t="str">
            <v>摘要</v>
          </cell>
          <cell r="E1" t="str">
            <v>金额</v>
          </cell>
        </row>
        <row r="2">
          <cell r="C2" t="str">
            <v>420949103-2015030074自筹</v>
          </cell>
          <cell r="D2" t="str">
            <v>收9月上信发票入账</v>
          </cell>
          <cell r="E2">
            <v>20687.509999999998</v>
          </cell>
        </row>
        <row r="3">
          <cell r="C3" t="str">
            <v>2015-04-309103-2015040069专项</v>
          </cell>
          <cell r="D3" t="str">
            <v>LB研发购铝材</v>
          </cell>
          <cell r="E3">
            <v>3076.92</v>
          </cell>
        </row>
        <row r="4">
          <cell r="C4" t="str">
            <v>421529103-2015050022专项</v>
          </cell>
          <cell r="D4" t="str">
            <v>付REAEH检测费</v>
          </cell>
          <cell r="E4">
            <v>4339.62</v>
          </cell>
        </row>
        <row r="5">
          <cell r="C5" t="str">
            <v>421849103-2015060043专项</v>
          </cell>
          <cell r="D5" t="str">
            <v>付2015年5月工资_x000D_(工艺课)</v>
          </cell>
          <cell r="E5">
            <v>6485</v>
          </cell>
        </row>
        <row r="6">
          <cell r="C6" t="str">
            <v>422159103-2015070133专项</v>
          </cell>
          <cell r="D6" t="str">
            <v>付2015年6月工资_x000D_(工艺课)</v>
          </cell>
          <cell r="E6">
            <v>10372</v>
          </cell>
        </row>
        <row r="7">
          <cell r="C7" t="str">
            <v>422389103-2015080075专项</v>
          </cell>
          <cell r="D7" t="str">
            <v>付2015年7月份工资(工艺课)</v>
          </cell>
          <cell r="E7">
            <v>21922.57</v>
          </cell>
        </row>
        <row r="8">
          <cell r="C8" t="str">
            <v>422689103-2015090070专项</v>
          </cell>
          <cell r="D8" t="str">
            <v>付2015年8月份工资(工艺课)</v>
          </cell>
          <cell r="E8">
            <v>21155.48</v>
          </cell>
        </row>
        <row r="9">
          <cell r="C9" t="str">
            <v>422769103-2015090143自筹</v>
          </cell>
          <cell r="D9" t="str">
            <v>付仪器校准费</v>
          </cell>
          <cell r="E9">
            <v>4368.93</v>
          </cell>
        </row>
        <row r="10">
          <cell r="C10" t="str">
            <v>422939103-2015100060自筹</v>
          </cell>
          <cell r="D10" t="str">
            <v>购入一体式精密针头</v>
          </cell>
          <cell r="E10">
            <v>3572.65</v>
          </cell>
        </row>
        <row r="11">
          <cell r="C11" t="str">
            <v>422939103-2015100119自筹</v>
          </cell>
          <cell r="D11" t="str">
            <v>8月份上信编带费用：10264233</v>
          </cell>
          <cell r="E11">
            <v>12243.59</v>
          </cell>
        </row>
        <row r="12">
          <cell r="C12" t="str">
            <v>423039103-2015100040专项</v>
          </cell>
          <cell r="D12" t="str">
            <v>付广州华进专利代理费用</v>
          </cell>
          <cell r="E12">
            <v>10047.17</v>
          </cell>
        </row>
        <row r="13">
          <cell r="C13" t="str">
            <v>423059103-2015100099专项</v>
          </cell>
          <cell r="D13" t="str">
            <v>购入分级机PP吸嘴等物品</v>
          </cell>
          <cell r="E13">
            <v>9790.2999999999993</v>
          </cell>
        </row>
        <row r="14">
          <cell r="C14" t="str">
            <v>423289103-2015110012自筹</v>
          </cell>
          <cell r="D14" t="str">
            <v>9月份上信编带费用：21813758</v>
          </cell>
          <cell r="E14">
            <v>8974.36</v>
          </cell>
        </row>
        <row r="15">
          <cell r="C15" t="str">
            <v>423299103-2015110013自筹</v>
          </cell>
          <cell r="D15" t="str">
            <v>付2015年10月份工资(LED生产课)</v>
          </cell>
          <cell r="E15">
            <v>27305</v>
          </cell>
        </row>
        <row r="16">
          <cell r="C16" t="str">
            <v>423549103-2015120016专项</v>
          </cell>
          <cell r="D16" t="str">
            <v>购入治具、压板等物品</v>
          </cell>
          <cell r="E16">
            <v>3333.34</v>
          </cell>
        </row>
        <row r="17">
          <cell r="C17" t="str">
            <v>423549103-2015120017自筹</v>
          </cell>
          <cell r="D17" t="str">
            <v>品质部仪器校准费</v>
          </cell>
          <cell r="E17">
            <v>12311.65</v>
          </cell>
        </row>
        <row r="18">
          <cell r="C18" t="str">
            <v>423579103-2015120027自筹</v>
          </cell>
          <cell r="D18" t="str">
            <v>付2015年11月份工资(LED生产课)</v>
          </cell>
          <cell r="E18">
            <v>27175.33</v>
          </cell>
        </row>
        <row r="19">
          <cell r="C19" t="str">
            <v>423619103-2015120034专项</v>
          </cell>
          <cell r="D19" t="str">
            <v>购入激光钢网、托盘等物品</v>
          </cell>
          <cell r="E19">
            <v>50854.69</v>
          </cell>
        </row>
        <row r="20">
          <cell r="C20" t="str">
            <v>423629103-2015120039自筹</v>
          </cell>
          <cell r="D20" t="str">
            <v>付通标检测费</v>
          </cell>
          <cell r="E20">
            <v>707.55</v>
          </cell>
        </row>
        <row r="21">
          <cell r="C21" t="str">
            <v>423649103-2015120058自筹</v>
          </cell>
          <cell r="D21" t="str">
            <v>付华测ROHS检测费用</v>
          </cell>
          <cell r="E21">
            <v>1556.6</v>
          </cell>
        </row>
        <row r="22">
          <cell r="C22" t="str">
            <v>423669101-2015120054自筹</v>
          </cell>
          <cell r="D22" t="str">
            <v>点胶机</v>
          </cell>
          <cell r="E22">
            <v>547008.55000000005</v>
          </cell>
        </row>
        <row r="23">
          <cell r="C23" t="str">
            <v>423889103-2016010012自筹</v>
          </cell>
          <cell r="D23" t="str">
            <v>付2015年12月份工资(LED生产课)</v>
          </cell>
          <cell r="E23">
            <v>26807.43</v>
          </cell>
        </row>
        <row r="24">
          <cell r="C24" t="str">
            <v>423919103-2016010050专项</v>
          </cell>
          <cell r="D24" t="str">
            <v>购入焊线机氮气装置等物品</v>
          </cell>
          <cell r="E24">
            <v>12170.95</v>
          </cell>
        </row>
        <row r="25">
          <cell r="C25" t="str">
            <v>423959103-2016010084专项</v>
          </cell>
          <cell r="D25" t="str">
            <v>11月份上信编带费用：07296891</v>
          </cell>
          <cell r="E25">
            <v>56346.1</v>
          </cell>
        </row>
        <row r="26">
          <cell r="C26" t="str">
            <v>423999103-2016010113专项</v>
          </cell>
          <cell r="D26" t="str">
            <v>陈刚报差旅费</v>
          </cell>
          <cell r="E26">
            <v>925</v>
          </cell>
        </row>
        <row r="27">
          <cell r="C27" t="str">
            <v>424579103-2016030067专项</v>
          </cell>
          <cell r="D27" t="str">
            <v>付ROHS检测费</v>
          </cell>
          <cell r="E27">
            <v>5943.4</v>
          </cell>
        </row>
        <row r="28">
          <cell r="C28" t="str">
            <v>424609103-2016030133专项</v>
          </cell>
          <cell r="D28" t="str">
            <v>付专利费用</v>
          </cell>
          <cell r="E28">
            <v>3349.06</v>
          </cell>
        </row>
        <row r="29">
          <cell r="C29" t="str">
            <v>2016-03-319103-2016030132专项</v>
          </cell>
          <cell r="D29" t="str">
            <v>林总差旅费</v>
          </cell>
          <cell r="E29">
            <v>1174</v>
          </cell>
        </row>
        <row r="30">
          <cell r="C30" t="str">
            <v>424879103-2016040063专项</v>
          </cell>
          <cell r="D30" t="str">
            <v>LED VF通用检查机款</v>
          </cell>
          <cell r="E30">
            <v>16752.14</v>
          </cell>
        </row>
        <row r="31">
          <cell r="C31" t="str">
            <v>2016-04-279103-2016040071专项</v>
          </cell>
          <cell r="D31" t="str">
            <v>付3月机票款</v>
          </cell>
          <cell r="E31">
            <v>1880</v>
          </cell>
        </row>
        <row r="32">
          <cell r="C32" t="str">
            <v>425219103-2016050127专项</v>
          </cell>
          <cell r="D32" t="str">
            <v>3月份上信编带费用：08031167</v>
          </cell>
          <cell r="E32">
            <v>7397.95</v>
          </cell>
        </row>
        <row r="33">
          <cell r="C33" t="str">
            <v>425459103-2016060037自筹</v>
          </cell>
          <cell r="D33" t="str">
            <v>付压力表年检费用</v>
          </cell>
          <cell r="E33">
            <v>240</v>
          </cell>
        </row>
        <row r="34">
          <cell r="C34" t="str">
            <v>425799103-2016070052自筹</v>
          </cell>
          <cell r="D34" t="str">
            <v>付压力容器年检费</v>
          </cell>
          <cell r="E34">
            <v>716</v>
          </cell>
        </row>
        <row r="35">
          <cell r="C35" t="str">
            <v>425819103-2016070139专项</v>
          </cell>
          <cell r="D35" t="str">
            <v>应付5月份上信编带费用：47652522</v>
          </cell>
          <cell r="E35">
            <v>22688.67</v>
          </cell>
        </row>
        <row r="36">
          <cell r="C36" t="str">
            <v>426049103-2016080061专项</v>
          </cell>
          <cell r="D36" t="str">
            <v>付7月机票费用</v>
          </cell>
          <cell r="E36">
            <v>1368.54</v>
          </cell>
        </row>
        <row r="37">
          <cell r="C37" t="str">
            <v>426359103-2016090076专项</v>
          </cell>
          <cell r="D37" t="str">
            <v>付8月机票费用</v>
          </cell>
          <cell r="E37">
            <v>2681.08</v>
          </cell>
        </row>
        <row r="38">
          <cell r="C38" t="str">
            <v>426429103-2016090105自筹</v>
          </cell>
          <cell r="D38" t="str">
            <v>付华中航仪器检测费</v>
          </cell>
          <cell r="E38">
            <v>5757.28</v>
          </cell>
        </row>
        <row r="39">
          <cell r="C39" t="str">
            <v>426709103-2016100033自筹</v>
          </cell>
          <cell r="D39" t="str">
            <v>李林华报安全阀检测费</v>
          </cell>
          <cell r="E39">
            <v>660</v>
          </cell>
        </row>
        <row r="40">
          <cell r="C40" t="str">
            <v>426749103-2016100139自筹</v>
          </cell>
          <cell r="D40" t="str">
            <v>SF-1220-LF回流焊机</v>
          </cell>
          <cell r="E40">
            <v>307692.31</v>
          </cell>
        </row>
        <row r="41">
          <cell r="C41" t="str">
            <v>426749103-2016100154自筹</v>
          </cell>
          <cell r="D41" t="str">
            <v>HD-450VL点胶机</v>
          </cell>
          <cell r="E41">
            <v>273504.28000000003</v>
          </cell>
        </row>
        <row r="42">
          <cell r="C42" t="str">
            <v>2016-11-289103-2016110064专项</v>
          </cell>
          <cell r="D42" t="str">
            <v>林总差旅费</v>
          </cell>
          <cell r="E42">
            <v>818.87</v>
          </cell>
        </row>
        <row r="43">
          <cell r="C43" t="str">
            <v>427049103-2016110175专项</v>
          </cell>
          <cell r="D43" t="str">
            <v>9月份三友宏编带费用：14229026/27</v>
          </cell>
          <cell r="E43">
            <v>18427.349999999999</v>
          </cell>
        </row>
        <row r="44">
          <cell r="C44" t="str">
            <v>427049103-2016110197专项</v>
          </cell>
          <cell r="D44" t="str">
            <v>接驳台LCD-04-12DZ</v>
          </cell>
          <cell r="E44">
            <v>64401.7</v>
          </cell>
        </row>
        <row r="45">
          <cell r="C45" t="str">
            <v>427309103-2016120059专项</v>
          </cell>
          <cell r="D45" t="str">
            <v>付林总差旅费</v>
          </cell>
          <cell r="E45">
            <v>2467.92</v>
          </cell>
        </row>
        <row r="46">
          <cell r="C46" t="str">
            <v>427339103-2016120170自筹</v>
          </cell>
          <cell r="D46" t="str">
            <v>付华技达导轨款</v>
          </cell>
          <cell r="E46">
            <v>7863.24</v>
          </cell>
        </row>
        <row r="47">
          <cell r="C47" t="str">
            <v>2016-12-319103-2016120233自筹</v>
          </cell>
          <cell r="D47" t="str">
            <v>付深圳新益昌购买固晶机60%验收款</v>
          </cell>
          <cell r="E47">
            <v>632478.63</v>
          </cell>
        </row>
        <row r="48">
          <cell r="C48" t="str">
            <v>426939101-2016110020专项</v>
          </cell>
          <cell r="D48" t="str">
            <v>收良瑞发票</v>
          </cell>
          <cell r="E48">
            <v>3632.48</v>
          </cell>
        </row>
        <row r="49">
          <cell r="C49" t="str">
            <v>427339103-2016120171自筹</v>
          </cell>
          <cell r="D49" t="str">
            <v>付金太阳变频器款</v>
          </cell>
          <cell r="E49">
            <v>811.97</v>
          </cell>
        </row>
        <row r="50">
          <cell r="C50" t="str">
            <v>427339103-2016120160专项</v>
          </cell>
          <cell r="D50" t="str">
            <v>付华中航仪器检测费</v>
          </cell>
          <cell r="E50">
            <v>7961.16</v>
          </cell>
        </row>
        <row r="51">
          <cell r="C51" t="str">
            <v>427339103-2016120160自筹</v>
          </cell>
          <cell r="D51" t="str">
            <v>付信测ROHS检测费</v>
          </cell>
          <cell r="E51">
            <v>1415.09</v>
          </cell>
        </row>
        <row r="52">
          <cell r="C52" t="str">
            <v>427339103-2016120180自筹</v>
          </cell>
          <cell r="D52" t="str">
            <v>李林华报压力表检测费</v>
          </cell>
          <cell r="E52">
            <v>240</v>
          </cell>
        </row>
        <row r="53">
          <cell r="C53" t="str">
            <v>2017-01-239101-2017010042专项</v>
          </cell>
          <cell r="D53" t="str">
            <v>杨新周报住宿费冲借款</v>
          </cell>
          <cell r="E53">
            <v>4716.9799999999996</v>
          </cell>
        </row>
        <row r="54">
          <cell r="C54" t="str">
            <v>2017-03-319101-2017030055专项</v>
          </cell>
          <cell r="D54" t="str">
            <v>购买55D2200电卡50克</v>
          </cell>
          <cell r="E54">
            <v>7179.49</v>
          </cell>
        </row>
        <row r="55">
          <cell r="C55" t="str">
            <v>428239103-2017030030自筹</v>
          </cell>
          <cell r="D55" t="str">
            <v>付嘉大磁阀</v>
          </cell>
          <cell r="E55">
            <v>3299.14</v>
          </cell>
        </row>
        <row r="56">
          <cell r="C56" t="str">
            <v>428239103-2017030025自筹</v>
          </cell>
          <cell r="D56" t="str">
            <v>付尤美特瓷嘴</v>
          </cell>
          <cell r="E56">
            <v>3145.3</v>
          </cell>
        </row>
        <row r="57">
          <cell r="C57" t="str">
            <v>428249103-2017030057专项</v>
          </cell>
          <cell r="D57" t="str">
            <v>林总差旅费</v>
          </cell>
          <cell r="E57">
            <v>1169.81</v>
          </cell>
        </row>
        <row r="58">
          <cell r="C58" t="str">
            <v>428249103-2017030063自筹</v>
          </cell>
          <cell r="D58" t="str">
            <v>付凯格印刷机主板</v>
          </cell>
          <cell r="E58">
            <v>2094.02</v>
          </cell>
        </row>
        <row r="59">
          <cell r="C59" t="str">
            <v>428249103-2017030064自筹</v>
          </cell>
          <cell r="D59" t="str">
            <v>付全岳探针座款</v>
          </cell>
          <cell r="E59">
            <v>820.52</v>
          </cell>
        </row>
        <row r="60">
          <cell r="C60" t="str">
            <v>428249103-2017030056专项</v>
          </cell>
          <cell r="D60" t="str">
            <v>付君胜专利代理费</v>
          </cell>
          <cell r="E60">
            <v>2511.6</v>
          </cell>
        </row>
        <row r="61">
          <cell r="C61" t="str">
            <v>428499103-2017040028自筹</v>
          </cell>
          <cell r="D61" t="str">
            <v>付锦耀送料器款</v>
          </cell>
          <cell r="E61">
            <v>10598.3</v>
          </cell>
        </row>
        <row r="62">
          <cell r="C62" t="str">
            <v>2017-04-279103-2017040063专项</v>
          </cell>
          <cell r="D62" t="str">
            <v>付优森样品费</v>
          </cell>
          <cell r="E62">
            <v>2392.9899999999998</v>
          </cell>
        </row>
        <row r="63">
          <cell r="C63" t="str">
            <v>2017-04-279103-2017040060专项</v>
          </cell>
          <cell r="D63" t="str">
            <v>付理之阳振动盘、导槽</v>
          </cell>
          <cell r="E63">
            <v>28446.6</v>
          </cell>
        </row>
        <row r="64">
          <cell r="C64" t="str">
            <v>2017-04-269103-2017040043专项</v>
          </cell>
          <cell r="D64" t="str">
            <v>付差旅费</v>
          </cell>
          <cell r="E64">
            <v>2986.98</v>
          </cell>
        </row>
        <row r="65">
          <cell r="C65" t="str">
            <v>428869103-2017050169自筹</v>
          </cell>
          <cell r="D65" t="str">
            <v>3月份三友宏编带费用：63052128/29</v>
          </cell>
          <cell r="E65">
            <v>15686.22</v>
          </cell>
        </row>
        <row r="66">
          <cell r="C66" t="str">
            <v>429099103-2017060088自筹</v>
          </cell>
          <cell r="D66" t="str">
            <v>购买料盒</v>
          </cell>
          <cell r="E66">
            <v>54700.85</v>
          </cell>
        </row>
        <row r="67">
          <cell r="C67" t="str">
            <v>429129103-2017060091自筹</v>
          </cell>
          <cell r="D67" t="str">
            <v>购测试探针</v>
          </cell>
          <cell r="E67">
            <v>8737.86</v>
          </cell>
        </row>
        <row r="68">
          <cell r="C68" t="str">
            <v>2016-04-259103-2016040037专项</v>
          </cell>
          <cell r="D68" t="str">
            <v>张艺报差旅费</v>
          </cell>
          <cell r="E68">
            <v>3370</v>
          </cell>
        </row>
        <row r="69">
          <cell r="C69" t="str">
            <v>2016-05-289103-2016050018专项</v>
          </cell>
          <cell r="D69" t="str">
            <v>林总报差旅费</v>
          </cell>
          <cell r="E69">
            <v>1065</v>
          </cell>
        </row>
        <row r="70">
          <cell r="C70" t="str">
            <v>2017-08-149101-2017080002专项</v>
          </cell>
          <cell r="D70" t="str">
            <v>支付行家光电公司工程试作费</v>
          </cell>
          <cell r="E70">
            <v>7000</v>
          </cell>
        </row>
        <row r="71">
          <cell r="C71" t="str">
            <v>2017-09-079103-2017090004专项</v>
          </cell>
          <cell r="D71" t="str">
            <v>刘永生报样品费用</v>
          </cell>
          <cell r="E71">
            <v>13850</v>
          </cell>
        </row>
        <row r="72">
          <cell r="C72" t="str">
            <v>2016-09-309103-2016090171专项</v>
          </cell>
          <cell r="D72" t="str">
            <v>付苏州华精机购买LB压差测试仪款</v>
          </cell>
          <cell r="E72">
            <v>16410.259999999998</v>
          </cell>
        </row>
        <row r="73">
          <cell r="C73" t="str">
            <v>430339101-2017100012专项</v>
          </cell>
          <cell r="D73" t="str">
            <v>吴金华报检测费用冲借款</v>
          </cell>
          <cell r="E73">
            <v>18867.919999999998</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表"/>
      <sheetName val="总账列明细"/>
      <sheetName val="省拨明细"/>
      <sheetName val="自筹明细"/>
      <sheetName val="专项"/>
      <sheetName val="自筹"/>
    </sheetNames>
    <sheetDataSet>
      <sheetData sheetId="0" refreshError="1"/>
      <sheetData sheetId="1" refreshError="1"/>
      <sheetData sheetId="2" refreshError="1"/>
      <sheetData sheetId="3" refreshError="1"/>
      <sheetData sheetId="4">
        <row r="4">
          <cell r="E4" t="str">
            <v>摘要</v>
          </cell>
          <cell r="F4" t="str">
            <v>金额</v>
          </cell>
        </row>
        <row r="5">
          <cell r="C5" t="str">
            <v>2015-01-31记-9</v>
          </cell>
          <cell r="D5" t="e">
            <v>#N/A</v>
          </cell>
          <cell r="E5" t="str">
            <v>材料费</v>
          </cell>
          <cell r="F5">
            <v>290</v>
          </cell>
        </row>
        <row r="6">
          <cell r="C6" t="str">
            <v>2015-06-30记-28</v>
          </cell>
          <cell r="D6" t="e">
            <v>#N/A</v>
          </cell>
          <cell r="E6" t="str">
            <v>夹具</v>
          </cell>
          <cell r="F6">
            <v>250</v>
          </cell>
        </row>
        <row r="7">
          <cell r="C7" t="str">
            <v>2015-07-31记-17</v>
          </cell>
          <cell r="D7" t="e">
            <v>#N/A</v>
          </cell>
          <cell r="E7" t="str">
            <v>现付灯杯样品</v>
          </cell>
          <cell r="F7">
            <v>118</v>
          </cell>
        </row>
        <row r="8">
          <cell r="C8" t="str">
            <v>2015-07-31记-18</v>
          </cell>
          <cell r="D8" t="e">
            <v>#N/A</v>
          </cell>
          <cell r="E8" t="str">
            <v>现付灯杯样品</v>
          </cell>
          <cell r="F8">
            <v>261</v>
          </cell>
        </row>
        <row r="9">
          <cell r="C9" t="str">
            <v>2015-07-31记-21</v>
          </cell>
          <cell r="D9" t="e">
            <v>#N/A</v>
          </cell>
          <cell r="E9" t="str">
            <v>现付材料</v>
          </cell>
          <cell r="F9">
            <v>130</v>
          </cell>
        </row>
        <row r="10">
          <cell r="C10" t="str">
            <v>2015-08-28记-18</v>
          </cell>
          <cell r="D10" t="e">
            <v>#N/A</v>
          </cell>
          <cell r="E10" t="str">
            <v>现付LED灯具</v>
          </cell>
          <cell r="F10">
            <v>960.9</v>
          </cell>
        </row>
        <row r="11">
          <cell r="C11" t="str">
            <v>2015-09-30记-35</v>
          </cell>
          <cell r="D11" t="e">
            <v>#N/A</v>
          </cell>
          <cell r="E11" t="str">
            <v>LED光源材料</v>
          </cell>
          <cell r="F11">
            <v>11470</v>
          </cell>
        </row>
        <row r="12">
          <cell r="C12" t="str">
            <v>2015-09-30记-37</v>
          </cell>
          <cell r="D12" t="e">
            <v>#N/A</v>
          </cell>
          <cell r="E12" t="str">
            <v>光源材料</v>
          </cell>
          <cell r="F12">
            <v>10000</v>
          </cell>
        </row>
        <row r="13">
          <cell r="C13" t="str">
            <v>2015-10-31记-13</v>
          </cell>
          <cell r="D13" t="e">
            <v>#N/A</v>
          </cell>
          <cell r="E13" t="str">
            <v>银付材料费</v>
          </cell>
          <cell r="F13">
            <v>18900</v>
          </cell>
        </row>
        <row r="14">
          <cell r="C14" t="str">
            <v>2015-11-30记-28</v>
          </cell>
          <cell r="D14" t="e">
            <v>#N/A</v>
          </cell>
          <cell r="E14" t="str">
            <v>LED光源费</v>
          </cell>
          <cell r="F14">
            <v>5000</v>
          </cell>
        </row>
        <row r="15">
          <cell r="C15" t="str">
            <v>2015-12-30记-7</v>
          </cell>
          <cell r="D15" t="e">
            <v>#N/A</v>
          </cell>
          <cell r="E15" t="str">
            <v>现付研发螺丝费</v>
          </cell>
          <cell r="F15">
            <v>165.5</v>
          </cell>
        </row>
        <row r="16">
          <cell r="C16" t="str">
            <v>2015-12-30记-9</v>
          </cell>
          <cell r="D16" t="e">
            <v>#N/A</v>
          </cell>
          <cell r="E16" t="str">
            <v>购治具</v>
          </cell>
          <cell r="F16">
            <v>800</v>
          </cell>
        </row>
        <row r="17">
          <cell r="C17" t="str">
            <v>2015-12-30记-31</v>
          </cell>
          <cell r="D17" t="e">
            <v>#N/A</v>
          </cell>
          <cell r="E17" t="str">
            <v>银付材料费</v>
          </cell>
          <cell r="F17">
            <v>3600</v>
          </cell>
        </row>
        <row r="18">
          <cell r="C18" t="str">
            <v>2016-01-30记-22</v>
          </cell>
          <cell r="D18" t="e">
            <v>#N/A</v>
          </cell>
          <cell r="E18" t="str">
            <v>现付购研发物品</v>
          </cell>
          <cell r="F18">
            <v>1902</v>
          </cell>
        </row>
        <row r="19">
          <cell r="C19" t="str">
            <v>2016-01-30记-24</v>
          </cell>
          <cell r="D19" t="e">
            <v>#N/A</v>
          </cell>
          <cell r="E19" t="str">
            <v>现付直线导轨、三维调整架</v>
          </cell>
          <cell r="F19">
            <v>1154</v>
          </cell>
        </row>
        <row r="20">
          <cell r="C20" t="str">
            <v>2016-01-30记-35</v>
          </cell>
          <cell r="D20" t="e">
            <v>#N/A</v>
          </cell>
          <cell r="E20" t="str">
            <v>银付线路板</v>
          </cell>
          <cell r="F20">
            <v>1700</v>
          </cell>
        </row>
        <row r="21">
          <cell r="C21" t="str">
            <v>2016-02-29记-8</v>
          </cell>
          <cell r="D21" t="e">
            <v>#N/A</v>
          </cell>
          <cell r="E21" t="str">
            <v>3D打印支架</v>
          </cell>
          <cell r="F21">
            <v>1200</v>
          </cell>
        </row>
        <row r="22">
          <cell r="C22" t="str">
            <v>2016-02-29记-11</v>
          </cell>
          <cell r="D22" t="e">
            <v>#N/A</v>
          </cell>
          <cell r="E22" t="str">
            <v>材料费</v>
          </cell>
          <cell r="F22">
            <v>500</v>
          </cell>
        </row>
        <row r="23">
          <cell r="C23" t="str">
            <v>2015-01-31记-2</v>
          </cell>
          <cell r="D23" t="e">
            <v>#N/A</v>
          </cell>
          <cell r="E23" t="str">
            <v>现付差旅费</v>
          </cell>
          <cell r="F23">
            <v>237</v>
          </cell>
        </row>
        <row r="24">
          <cell r="C24" t="str">
            <v>2015-01-31记-4</v>
          </cell>
          <cell r="D24" t="e">
            <v>#N/A</v>
          </cell>
          <cell r="E24" t="str">
            <v>现付会议交流费</v>
          </cell>
          <cell r="F24">
            <v>674</v>
          </cell>
        </row>
        <row r="25">
          <cell r="C25" t="str">
            <v>2015-01-31记-5</v>
          </cell>
          <cell r="D25" t="e">
            <v>#N/A</v>
          </cell>
          <cell r="E25" t="str">
            <v>现付差旅费</v>
          </cell>
          <cell r="F25">
            <v>242</v>
          </cell>
        </row>
        <row r="26">
          <cell r="C26" t="str">
            <v>2015-01-31记-6</v>
          </cell>
          <cell r="D26" t="e">
            <v>#N/A</v>
          </cell>
          <cell r="E26" t="str">
            <v>现付差旅费</v>
          </cell>
          <cell r="F26">
            <v>630</v>
          </cell>
        </row>
        <row r="27">
          <cell r="C27" t="str">
            <v>2015-01-31记-8</v>
          </cell>
          <cell r="D27" t="e">
            <v>#N/A</v>
          </cell>
          <cell r="E27" t="str">
            <v>加油费</v>
          </cell>
          <cell r="F27">
            <v>659.99</v>
          </cell>
        </row>
        <row r="28">
          <cell r="C28" t="str">
            <v>2015-01-31记-10</v>
          </cell>
          <cell r="D28" t="e">
            <v>#N/A</v>
          </cell>
          <cell r="E28" t="str">
            <v>会议交流费</v>
          </cell>
          <cell r="F28">
            <v>791</v>
          </cell>
        </row>
        <row r="29">
          <cell r="C29" t="str">
            <v>2015-01-31记-11</v>
          </cell>
          <cell r="D29" t="e">
            <v>#N/A</v>
          </cell>
          <cell r="E29" t="str">
            <v>会议交流费</v>
          </cell>
          <cell r="F29">
            <v>230</v>
          </cell>
        </row>
        <row r="30">
          <cell r="C30" t="str">
            <v>2015-01-31记-14</v>
          </cell>
          <cell r="D30" t="e">
            <v>#N/A</v>
          </cell>
          <cell r="E30" t="str">
            <v>现付专家费</v>
          </cell>
          <cell r="F30">
            <v>1500</v>
          </cell>
        </row>
        <row r="31">
          <cell r="C31" t="str">
            <v>2015-02-28记-1</v>
          </cell>
          <cell r="D31" t="e">
            <v>#N/A</v>
          </cell>
          <cell r="E31" t="str">
            <v>现付交流费</v>
          </cell>
          <cell r="F31">
            <v>202</v>
          </cell>
        </row>
        <row r="32">
          <cell r="C32" t="str">
            <v>2015-02-28记-4</v>
          </cell>
          <cell r="D32" t="e">
            <v>#N/A</v>
          </cell>
          <cell r="E32" t="str">
            <v>现付差旅费</v>
          </cell>
          <cell r="F32">
            <v>474</v>
          </cell>
        </row>
        <row r="33">
          <cell r="C33" t="str">
            <v>2015-02-28记-12</v>
          </cell>
          <cell r="D33" t="e">
            <v>#N/A</v>
          </cell>
          <cell r="E33" t="str">
            <v>交通费</v>
          </cell>
          <cell r="F33">
            <v>867.3</v>
          </cell>
        </row>
        <row r="34">
          <cell r="C34" t="str">
            <v>2015-02-28记-13</v>
          </cell>
          <cell r="D34" t="e">
            <v>#N/A</v>
          </cell>
          <cell r="E34" t="str">
            <v>交通费</v>
          </cell>
          <cell r="F34">
            <v>619.36</v>
          </cell>
        </row>
        <row r="35">
          <cell r="C35" t="str">
            <v>2015-03-31记-3</v>
          </cell>
          <cell r="D35" t="e">
            <v>#N/A</v>
          </cell>
          <cell r="E35" t="str">
            <v>现付交流费</v>
          </cell>
          <cell r="F35">
            <v>295</v>
          </cell>
        </row>
        <row r="36">
          <cell r="C36" t="str">
            <v>2015-03-31记-4</v>
          </cell>
          <cell r="D36" t="e">
            <v>#N/A</v>
          </cell>
          <cell r="E36" t="str">
            <v>现付差旅费</v>
          </cell>
          <cell r="F36">
            <v>81</v>
          </cell>
        </row>
        <row r="37">
          <cell r="C37" t="str">
            <v>2015-03-31记-8</v>
          </cell>
          <cell r="D37" t="e">
            <v>#N/A</v>
          </cell>
          <cell r="E37" t="str">
            <v>报销差旅费</v>
          </cell>
          <cell r="F37">
            <v>400</v>
          </cell>
        </row>
        <row r="38">
          <cell r="C38" t="str">
            <v>2015-04-30记-8</v>
          </cell>
          <cell r="D38" t="e">
            <v>#N/A</v>
          </cell>
          <cell r="E38" t="str">
            <v>现付会务费</v>
          </cell>
          <cell r="F38">
            <v>71</v>
          </cell>
        </row>
        <row r="39">
          <cell r="C39" t="str">
            <v>2015-04-30记-9</v>
          </cell>
          <cell r="D39" t="e">
            <v>#N/A</v>
          </cell>
          <cell r="E39" t="str">
            <v>现付会议专家费</v>
          </cell>
          <cell r="F39">
            <v>5000</v>
          </cell>
        </row>
        <row r="40">
          <cell r="C40" t="str">
            <v>2015-05-31记-1</v>
          </cell>
          <cell r="D40" t="e">
            <v>#N/A</v>
          </cell>
          <cell r="E40" t="str">
            <v>现付会议交流费</v>
          </cell>
          <cell r="F40">
            <v>227</v>
          </cell>
        </row>
        <row r="41">
          <cell r="C41" t="str">
            <v>2015-05-31记-2</v>
          </cell>
          <cell r="D41" t="e">
            <v>#N/A</v>
          </cell>
          <cell r="E41" t="str">
            <v>现付项目材料装订费</v>
          </cell>
          <cell r="F41">
            <v>371</v>
          </cell>
        </row>
        <row r="42">
          <cell r="C42" t="str">
            <v>2015-05-31记-3</v>
          </cell>
          <cell r="D42" t="e">
            <v>#N/A</v>
          </cell>
          <cell r="E42" t="str">
            <v>现付技术交流费</v>
          </cell>
          <cell r="F42">
            <v>372</v>
          </cell>
        </row>
        <row r="43">
          <cell r="C43" t="str">
            <v>2015-05-31记-4</v>
          </cell>
          <cell r="D43" t="e">
            <v>#N/A</v>
          </cell>
          <cell r="E43" t="str">
            <v>现付差旅费</v>
          </cell>
          <cell r="F43">
            <v>397</v>
          </cell>
        </row>
        <row r="44">
          <cell r="C44" t="str">
            <v>2015-07-31记-1</v>
          </cell>
          <cell r="D44" t="e">
            <v>#N/A</v>
          </cell>
          <cell r="E44" t="str">
            <v>现付差旅费</v>
          </cell>
          <cell r="F44">
            <v>339</v>
          </cell>
        </row>
        <row r="45">
          <cell r="C45" t="str">
            <v>2015-07-31记-2</v>
          </cell>
          <cell r="D45" t="e">
            <v>#N/A</v>
          </cell>
          <cell r="E45" t="str">
            <v>现付会议交流费</v>
          </cell>
          <cell r="F45">
            <v>973</v>
          </cell>
        </row>
        <row r="46">
          <cell r="C46" t="str">
            <v>2015-07-31记-4</v>
          </cell>
          <cell r="D46" t="e">
            <v>#N/A</v>
          </cell>
          <cell r="E46" t="str">
            <v>现付会议交流费</v>
          </cell>
          <cell r="F46">
            <v>1030</v>
          </cell>
        </row>
        <row r="47">
          <cell r="C47" t="str">
            <v>2015-07-31记-6</v>
          </cell>
          <cell r="D47" t="e">
            <v>#N/A</v>
          </cell>
          <cell r="E47" t="str">
            <v>现付交通差旅费</v>
          </cell>
          <cell r="F47">
            <v>542</v>
          </cell>
        </row>
        <row r="48">
          <cell r="C48" t="str">
            <v>2015-07-31记-7</v>
          </cell>
          <cell r="D48" t="e">
            <v>#N/A</v>
          </cell>
          <cell r="E48" t="str">
            <v>现付交流费</v>
          </cell>
          <cell r="F48">
            <v>158</v>
          </cell>
        </row>
        <row r="49">
          <cell r="C49" t="str">
            <v>2015-07-31记-8</v>
          </cell>
          <cell r="D49" t="e">
            <v>#N/A</v>
          </cell>
          <cell r="E49" t="str">
            <v>现付差旅费</v>
          </cell>
          <cell r="F49">
            <v>529.04</v>
          </cell>
        </row>
        <row r="50">
          <cell r="C50" t="str">
            <v>2015-07-31记-9</v>
          </cell>
          <cell r="D50" t="e">
            <v>#N/A</v>
          </cell>
          <cell r="E50" t="str">
            <v>现付交通费</v>
          </cell>
          <cell r="F50">
            <v>445</v>
          </cell>
        </row>
        <row r="51">
          <cell r="C51" t="str">
            <v>2015-07-31记-10</v>
          </cell>
          <cell r="D51" t="e">
            <v>#N/A</v>
          </cell>
          <cell r="E51" t="str">
            <v>现付交通费</v>
          </cell>
          <cell r="F51">
            <v>52</v>
          </cell>
        </row>
        <row r="52">
          <cell r="C52" t="str">
            <v>2015-07-31记-13</v>
          </cell>
          <cell r="D52" t="e">
            <v>#N/A</v>
          </cell>
          <cell r="E52" t="str">
            <v>现付差旅费</v>
          </cell>
          <cell r="F52">
            <v>203</v>
          </cell>
        </row>
        <row r="53">
          <cell r="C53" t="str">
            <v>2015-07-31记-16</v>
          </cell>
          <cell r="D53" t="e">
            <v>#N/A</v>
          </cell>
          <cell r="E53" t="str">
            <v>现付交通费</v>
          </cell>
          <cell r="F53">
            <v>212</v>
          </cell>
        </row>
        <row r="54">
          <cell r="C54" t="str">
            <v>2015-07-31记-19</v>
          </cell>
          <cell r="D54" t="e">
            <v>#N/A</v>
          </cell>
          <cell r="E54" t="str">
            <v>现付交通费</v>
          </cell>
          <cell r="F54">
            <v>12</v>
          </cell>
        </row>
        <row r="55">
          <cell r="C55" t="str">
            <v>2015-07-31记-20</v>
          </cell>
          <cell r="D55" t="e">
            <v>#N/A</v>
          </cell>
          <cell r="E55" t="str">
            <v>现付差旅费</v>
          </cell>
          <cell r="F55">
            <v>1015</v>
          </cell>
        </row>
        <row r="56">
          <cell r="C56" t="str">
            <v>2015-07-31记-22</v>
          </cell>
          <cell r="D56" t="e">
            <v>#N/A</v>
          </cell>
          <cell r="E56" t="str">
            <v>现付停车费</v>
          </cell>
          <cell r="F56">
            <v>47</v>
          </cell>
        </row>
        <row r="57">
          <cell r="C57" t="str">
            <v>2015-07-31记-23</v>
          </cell>
          <cell r="D57" t="e">
            <v>#N/A</v>
          </cell>
          <cell r="E57" t="str">
            <v>现付差旅费</v>
          </cell>
          <cell r="F57">
            <v>103</v>
          </cell>
        </row>
        <row r="58">
          <cell r="C58" t="str">
            <v>2015-07-31记-24</v>
          </cell>
          <cell r="D58" t="e">
            <v>#N/A</v>
          </cell>
          <cell r="E58" t="str">
            <v>现付交通差旅费</v>
          </cell>
          <cell r="F58">
            <v>197</v>
          </cell>
        </row>
        <row r="59">
          <cell r="C59" t="str">
            <v>2015-07-31记-25</v>
          </cell>
          <cell r="D59" t="e">
            <v>#N/A</v>
          </cell>
          <cell r="E59" t="str">
            <v>现付差旅费</v>
          </cell>
          <cell r="F59">
            <v>486</v>
          </cell>
        </row>
        <row r="60">
          <cell r="C60" t="str">
            <v>2015-07-31记-26</v>
          </cell>
          <cell r="D60" t="e">
            <v>#N/A</v>
          </cell>
          <cell r="E60" t="str">
            <v>现付差旅费</v>
          </cell>
          <cell r="F60">
            <v>1208</v>
          </cell>
        </row>
        <row r="61">
          <cell r="C61" t="str">
            <v>2015-07-31记-27</v>
          </cell>
          <cell r="D61" t="e">
            <v>#N/A</v>
          </cell>
          <cell r="E61" t="str">
            <v>现付差旅费</v>
          </cell>
          <cell r="F61">
            <v>1050</v>
          </cell>
        </row>
        <row r="62">
          <cell r="C62" t="str">
            <v>2015-07-31记-47</v>
          </cell>
          <cell r="D62" t="e">
            <v>#N/A</v>
          </cell>
          <cell r="E62" t="str">
            <v>交通费</v>
          </cell>
          <cell r="F62">
            <v>1624.84</v>
          </cell>
        </row>
        <row r="63">
          <cell r="C63" t="str">
            <v>2015-07-31记-54</v>
          </cell>
          <cell r="D63" t="e">
            <v>#N/A</v>
          </cell>
          <cell r="E63" t="str">
            <v>现付差旅费</v>
          </cell>
          <cell r="F63">
            <v>420</v>
          </cell>
        </row>
        <row r="64">
          <cell r="C64" t="str">
            <v>2015-08-28记-19</v>
          </cell>
          <cell r="D64" t="e">
            <v>#N/A</v>
          </cell>
          <cell r="E64" t="str">
            <v>现付资料费</v>
          </cell>
          <cell r="F64">
            <v>268.2</v>
          </cell>
        </row>
        <row r="65">
          <cell r="C65" t="str">
            <v>2015-11-30记-2</v>
          </cell>
          <cell r="D65" t="e">
            <v>#N/A</v>
          </cell>
          <cell r="E65" t="str">
            <v>银付会议交流费</v>
          </cell>
          <cell r="F65">
            <v>356</v>
          </cell>
        </row>
        <row r="66">
          <cell r="C66" t="str">
            <v>2015-11-30记-3</v>
          </cell>
          <cell r="D66" t="e">
            <v>#N/A</v>
          </cell>
          <cell r="E66" t="str">
            <v>银付差旅费</v>
          </cell>
          <cell r="F66">
            <v>454</v>
          </cell>
        </row>
        <row r="67">
          <cell r="C67" t="str">
            <v>2015-11-30记-4</v>
          </cell>
          <cell r="D67" t="e">
            <v>#N/A</v>
          </cell>
          <cell r="E67" t="str">
            <v>银付差旅费</v>
          </cell>
          <cell r="F67">
            <v>972</v>
          </cell>
        </row>
        <row r="68">
          <cell r="C68" t="str">
            <v>2015-11-30记-13</v>
          </cell>
          <cell r="D68" t="e">
            <v>#N/A</v>
          </cell>
          <cell r="E68" t="str">
            <v>现付差旅费</v>
          </cell>
          <cell r="F68">
            <v>1189</v>
          </cell>
        </row>
        <row r="69">
          <cell r="C69" t="str">
            <v>2015-11-30记-14</v>
          </cell>
          <cell r="D69" t="e">
            <v>#N/A</v>
          </cell>
          <cell r="E69" t="str">
            <v>现付差旅费</v>
          </cell>
          <cell r="F69">
            <v>1210</v>
          </cell>
        </row>
        <row r="70">
          <cell r="C70" t="str">
            <v>2015-12-30记-2</v>
          </cell>
          <cell r="D70" t="e">
            <v>#N/A</v>
          </cell>
          <cell r="E70" t="str">
            <v>银付差旅费</v>
          </cell>
          <cell r="F70">
            <v>236</v>
          </cell>
        </row>
        <row r="71">
          <cell r="C71" t="str">
            <v>2015-12-30记-3</v>
          </cell>
          <cell r="D71" t="e">
            <v>#N/A</v>
          </cell>
          <cell r="E71" t="str">
            <v>银付差旅费</v>
          </cell>
          <cell r="F71">
            <v>856</v>
          </cell>
        </row>
        <row r="72">
          <cell r="C72" t="str">
            <v>2015-12-30记-6</v>
          </cell>
          <cell r="D72" t="e">
            <v>#N/A</v>
          </cell>
          <cell r="E72" t="str">
            <v>银付交通费</v>
          </cell>
          <cell r="F72">
            <v>51</v>
          </cell>
        </row>
        <row r="73">
          <cell r="C73" t="str">
            <v>2015-12-30记-13</v>
          </cell>
          <cell r="D73" t="e">
            <v>#N/A</v>
          </cell>
          <cell r="E73" t="str">
            <v>现付差旅费</v>
          </cell>
          <cell r="F73">
            <v>1621</v>
          </cell>
        </row>
        <row r="74">
          <cell r="C74" t="str">
            <v>2015-12-30记-14</v>
          </cell>
          <cell r="D74" t="e">
            <v>#N/A</v>
          </cell>
          <cell r="E74" t="str">
            <v>现付差旅费</v>
          </cell>
          <cell r="F74">
            <v>1084</v>
          </cell>
        </row>
        <row r="75">
          <cell r="C75" t="str">
            <v>2015-12-30记-15</v>
          </cell>
          <cell r="D75" t="e">
            <v>#N/A</v>
          </cell>
          <cell r="E75" t="str">
            <v>现付车费</v>
          </cell>
          <cell r="F75">
            <v>285</v>
          </cell>
        </row>
        <row r="76">
          <cell r="C76" t="str">
            <v>2015-12-30记-16</v>
          </cell>
          <cell r="D76" t="e">
            <v>#N/A</v>
          </cell>
          <cell r="E76" t="str">
            <v>现付差旅费</v>
          </cell>
          <cell r="F76">
            <v>32.97</v>
          </cell>
        </row>
        <row r="77">
          <cell r="C77" t="str">
            <v>2016-01-30记-1</v>
          </cell>
          <cell r="D77" t="e">
            <v>#N/A</v>
          </cell>
          <cell r="E77" t="str">
            <v>现付差旅费</v>
          </cell>
          <cell r="F77">
            <v>300</v>
          </cell>
        </row>
        <row r="78">
          <cell r="C78" t="str">
            <v>2016-01-30记-2</v>
          </cell>
          <cell r="D78" t="e">
            <v>#N/A</v>
          </cell>
          <cell r="E78" t="str">
            <v>银付差旅费</v>
          </cell>
          <cell r="F78">
            <v>561</v>
          </cell>
        </row>
        <row r="79">
          <cell r="C79" t="str">
            <v>2016-01-30记-4</v>
          </cell>
          <cell r="D79" t="e">
            <v>#N/A</v>
          </cell>
          <cell r="E79" t="str">
            <v>银付差旅费</v>
          </cell>
          <cell r="F79">
            <v>1295</v>
          </cell>
        </row>
        <row r="80">
          <cell r="C80" t="str">
            <v>2016-01-30记-6</v>
          </cell>
          <cell r="D80" t="e">
            <v>#N/A</v>
          </cell>
          <cell r="E80" t="str">
            <v>银付交流费</v>
          </cell>
          <cell r="F80">
            <v>1188</v>
          </cell>
        </row>
        <row r="81">
          <cell r="C81" t="str">
            <v>2016-01-30记-14</v>
          </cell>
          <cell r="D81" t="e">
            <v>#N/A</v>
          </cell>
          <cell r="E81" t="str">
            <v>现付差旅费</v>
          </cell>
          <cell r="F81">
            <v>66</v>
          </cell>
        </row>
        <row r="82">
          <cell r="C82" t="str">
            <v>2016-01-30记-21</v>
          </cell>
          <cell r="D82" t="e">
            <v>#N/A</v>
          </cell>
          <cell r="E82" t="str">
            <v>现付差旅费</v>
          </cell>
          <cell r="F82">
            <v>299</v>
          </cell>
        </row>
        <row r="83">
          <cell r="C83" t="str">
            <v>2015-05-31记-18</v>
          </cell>
          <cell r="D83" t="e">
            <v>#N/A</v>
          </cell>
          <cell r="E83" t="str">
            <v>银付刀具维修费</v>
          </cell>
          <cell r="F83">
            <v>3270</v>
          </cell>
        </row>
        <row r="84">
          <cell r="C84" t="str">
            <v>2016-01-30记-33</v>
          </cell>
          <cell r="D84" t="e">
            <v>#N/A</v>
          </cell>
          <cell r="E84" t="str">
            <v>钻石刀修磨</v>
          </cell>
          <cell r="F84">
            <v>2800</v>
          </cell>
        </row>
        <row r="85">
          <cell r="C85" t="str">
            <v>2016-01-30记-36</v>
          </cell>
          <cell r="D85" t="e">
            <v>#N/A</v>
          </cell>
          <cell r="E85" t="str">
            <v>银付加工刀具</v>
          </cell>
          <cell r="F85">
            <v>40500</v>
          </cell>
        </row>
        <row r="86">
          <cell r="C86" t="str">
            <v>2016-01-30记-45</v>
          </cell>
          <cell r="D86" t="e">
            <v>#N/A</v>
          </cell>
          <cell r="E86" t="str">
            <v>银付快速模费</v>
          </cell>
          <cell r="F86">
            <v>10000</v>
          </cell>
        </row>
        <row r="87">
          <cell r="C87" t="str">
            <v>2016-01-30记-46</v>
          </cell>
          <cell r="D87" t="e">
            <v>#N/A</v>
          </cell>
          <cell r="E87" t="str">
            <v>银付可调光阑</v>
          </cell>
          <cell r="F87">
            <v>1900</v>
          </cell>
        </row>
        <row r="88">
          <cell r="C88" t="str">
            <v>2016-01-30记-47</v>
          </cell>
          <cell r="D88" t="e">
            <v>#N/A</v>
          </cell>
          <cell r="E88" t="str">
            <v>微调滑台</v>
          </cell>
          <cell r="F88">
            <v>2600</v>
          </cell>
        </row>
        <row r="89">
          <cell r="C89" t="str">
            <v>2016-02-29记-10</v>
          </cell>
          <cell r="D89" t="e">
            <v>#N/A</v>
          </cell>
          <cell r="E89" t="str">
            <v>圆弧刀小修</v>
          </cell>
          <cell r="F89">
            <v>1800</v>
          </cell>
        </row>
        <row r="90">
          <cell r="C90" t="str">
            <v>2016-04-30记-6</v>
          </cell>
          <cell r="D90" t="e">
            <v>#N/A</v>
          </cell>
          <cell r="E90" t="str">
            <v>现付治具</v>
          </cell>
          <cell r="F90">
            <v>310</v>
          </cell>
        </row>
        <row r="91">
          <cell r="C91" t="str">
            <v>2015-08-01记-3</v>
          </cell>
          <cell r="D91" t="e">
            <v>#N/A</v>
          </cell>
          <cell r="E91" t="str">
            <v>数据库制作费</v>
          </cell>
          <cell r="F91">
            <v>9000</v>
          </cell>
        </row>
        <row r="92">
          <cell r="C92" t="str">
            <v>2016-01-30记-9</v>
          </cell>
          <cell r="D92" t="e">
            <v>#N/A</v>
          </cell>
          <cell r="E92" t="str">
            <v>银付资料复印装订费</v>
          </cell>
          <cell r="F92">
            <v>158</v>
          </cell>
        </row>
        <row r="93">
          <cell r="C93" t="str">
            <v>2016-03-31记-16</v>
          </cell>
          <cell r="D93" t="e">
            <v>#N/A</v>
          </cell>
          <cell r="E93" t="str">
            <v>专利费</v>
          </cell>
          <cell r="F93">
            <v>385</v>
          </cell>
        </row>
        <row r="94">
          <cell r="C94" t="str">
            <v>2015-02-28记-14</v>
          </cell>
          <cell r="D94" t="e">
            <v>#N/A</v>
          </cell>
          <cell r="E94" t="str">
            <v>1月份项目人员费</v>
          </cell>
          <cell r="F94">
            <v>6590</v>
          </cell>
        </row>
        <row r="95">
          <cell r="C95" t="str">
            <v>2015-03-31记-21</v>
          </cell>
          <cell r="D95" t="e">
            <v>#N/A</v>
          </cell>
          <cell r="E95" t="str">
            <v>2月份项目人员费</v>
          </cell>
          <cell r="F95">
            <v>6590</v>
          </cell>
        </row>
        <row r="96">
          <cell r="C96" t="str">
            <v>42155记-13</v>
          </cell>
          <cell r="D96" t="e">
            <v>#N/A</v>
          </cell>
          <cell r="E96" t="str">
            <v>4月份项目人员费</v>
          </cell>
          <cell r="F96">
            <v>6590</v>
          </cell>
        </row>
        <row r="97">
          <cell r="C97" t="str">
            <v>2015-07-31记-30</v>
          </cell>
          <cell r="D97" t="e">
            <v>#N/A</v>
          </cell>
          <cell r="E97" t="str">
            <v>计提6月份项目人员费</v>
          </cell>
          <cell r="F97">
            <v>8840</v>
          </cell>
        </row>
        <row r="98">
          <cell r="C98" t="str">
            <v>2015-08-28记-29</v>
          </cell>
          <cell r="D98" t="e">
            <v>#N/A</v>
          </cell>
          <cell r="E98" t="str">
            <v>计提7月份项目人员费</v>
          </cell>
          <cell r="F98">
            <v>10946</v>
          </cell>
        </row>
        <row r="99">
          <cell r="C99" t="str">
            <v>2015-09-30记-51</v>
          </cell>
          <cell r="D99" t="e">
            <v>#N/A</v>
          </cell>
          <cell r="E99" t="str">
            <v>计提8月份项目人员费</v>
          </cell>
          <cell r="F99">
            <v>19071.47</v>
          </cell>
        </row>
        <row r="100">
          <cell r="C100" t="str">
            <v>2015-10-31记-18</v>
          </cell>
          <cell r="D100" t="e">
            <v>#N/A</v>
          </cell>
          <cell r="E100" t="str">
            <v>计提9月份项目人员费</v>
          </cell>
          <cell r="F100">
            <v>6630</v>
          </cell>
        </row>
        <row r="101">
          <cell r="C101" t="str">
            <v>2015-11-30记-33</v>
          </cell>
          <cell r="D101" t="e">
            <v>#N/A</v>
          </cell>
          <cell r="E101" t="str">
            <v>计提10月份项目人员费</v>
          </cell>
          <cell r="F101">
            <v>6630</v>
          </cell>
        </row>
        <row r="102">
          <cell r="C102" t="str">
            <v>2015-12-30记-40</v>
          </cell>
          <cell r="D102" t="e">
            <v>#N/A</v>
          </cell>
          <cell r="E102" t="str">
            <v>计提11月份项目人员费</v>
          </cell>
          <cell r="F102">
            <v>6630</v>
          </cell>
        </row>
        <row r="103">
          <cell r="C103" t="str">
            <v>2016-01-30记-38</v>
          </cell>
          <cell r="D103" t="e">
            <v>#N/A</v>
          </cell>
          <cell r="E103" t="str">
            <v>计提12月份项目人员费</v>
          </cell>
          <cell r="F103">
            <v>6630</v>
          </cell>
        </row>
        <row r="104">
          <cell r="C104" t="str">
            <v>2016-02-29记-19</v>
          </cell>
          <cell r="D104" t="e">
            <v>#N/A</v>
          </cell>
          <cell r="E104" t="str">
            <v>计提1月份项目人员费</v>
          </cell>
          <cell r="F104">
            <v>6630</v>
          </cell>
        </row>
        <row r="105">
          <cell r="C105" t="str">
            <v>2016-03-31记-32</v>
          </cell>
          <cell r="D105" t="e">
            <v>#N/A</v>
          </cell>
          <cell r="E105" t="str">
            <v>计提2月份项目人员费</v>
          </cell>
          <cell r="F105">
            <v>6630</v>
          </cell>
        </row>
        <row r="106">
          <cell r="C106" t="str">
            <v>2016-04-30记-22</v>
          </cell>
          <cell r="D106" t="e">
            <v>#N/A</v>
          </cell>
          <cell r="E106" t="str">
            <v>计提3月份项目人员费</v>
          </cell>
          <cell r="F106">
            <v>6630</v>
          </cell>
        </row>
        <row r="107">
          <cell r="C107" t="str">
            <v>2016-05-31记-15</v>
          </cell>
          <cell r="D107" t="e">
            <v>#N/A</v>
          </cell>
          <cell r="E107" t="str">
            <v>计提3月份项目人员费</v>
          </cell>
          <cell r="F107">
            <v>6630</v>
          </cell>
        </row>
        <row r="108">
          <cell r="C108" t="str">
            <v>2016-06-30记-23</v>
          </cell>
          <cell r="D108" t="e">
            <v>#N/A</v>
          </cell>
          <cell r="E108" t="str">
            <v>计提5月份项目人员费</v>
          </cell>
          <cell r="F108">
            <v>6630</v>
          </cell>
        </row>
        <row r="109">
          <cell r="C109" t="str">
            <v>2016-03-31记-19</v>
          </cell>
          <cell r="D109" t="e">
            <v>#N/A</v>
          </cell>
          <cell r="E109" t="str">
            <v>银付2015年水电管理费</v>
          </cell>
          <cell r="F109">
            <v>11753.12</v>
          </cell>
        </row>
        <row r="110">
          <cell r="C110" t="str">
            <v>2015-07-31记-5</v>
          </cell>
          <cell r="D110" t="e">
            <v>#N/A</v>
          </cell>
          <cell r="E110" t="str">
            <v>现付耗材费</v>
          </cell>
          <cell r="F110">
            <v>315</v>
          </cell>
        </row>
        <row r="111">
          <cell r="C111" t="str">
            <v>2015-11-30记-7</v>
          </cell>
          <cell r="D111" t="e">
            <v>#N/A</v>
          </cell>
          <cell r="E111" t="str">
            <v>现付用品</v>
          </cell>
          <cell r="F111">
            <v>182</v>
          </cell>
        </row>
        <row r="112">
          <cell r="C112" t="str">
            <v>2015-12-30记-11</v>
          </cell>
          <cell r="D112" t="e">
            <v>#N/A</v>
          </cell>
          <cell r="E112" t="str">
            <v>现付快递费</v>
          </cell>
          <cell r="F112">
            <v>181</v>
          </cell>
        </row>
        <row r="113">
          <cell r="C113" t="str">
            <v>2016-01-30记-19</v>
          </cell>
          <cell r="D113" t="e">
            <v>#N/A</v>
          </cell>
          <cell r="E113" t="str">
            <v>现付购研发物品</v>
          </cell>
          <cell r="F113">
            <v>278</v>
          </cell>
        </row>
        <row r="114">
          <cell r="C114" t="str">
            <v>2016-01-30记-20</v>
          </cell>
          <cell r="D114" t="e">
            <v>#N/A</v>
          </cell>
          <cell r="E114" t="str">
            <v>现付办公用品</v>
          </cell>
          <cell r="F114">
            <v>156</v>
          </cell>
        </row>
        <row r="115">
          <cell r="C115" t="str">
            <v>2016-01-30记-25</v>
          </cell>
          <cell r="D115" t="e">
            <v>#N/A</v>
          </cell>
          <cell r="E115" t="str">
            <v>现付研发物品</v>
          </cell>
          <cell r="F115">
            <v>384</v>
          </cell>
        </row>
      </sheetData>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3"/>
  <sheetViews>
    <sheetView tabSelected="1" topLeftCell="A10" workbookViewId="0">
      <selection activeCell="L11" sqref="L11"/>
    </sheetView>
  </sheetViews>
  <sheetFormatPr defaultColWidth="9" defaultRowHeight="15.6"/>
  <cols>
    <col min="1" max="1" width="18.6640625" style="243" customWidth="1"/>
    <col min="2" max="2" width="9" style="243" customWidth="1"/>
    <col min="3" max="3" width="13.33203125" style="243" customWidth="1"/>
    <col min="4" max="4" width="10.77734375" style="243" customWidth="1"/>
    <col min="5" max="6" width="13.21875" style="243" customWidth="1"/>
    <col min="7" max="7" width="6.44140625" style="243" customWidth="1"/>
    <col min="8" max="9" width="13.33203125" style="243" customWidth="1"/>
    <col min="10" max="10" width="6.44140625" style="243" customWidth="1"/>
    <col min="11" max="11" width="13.44140625" style="243" customWidth="1"/>
    <col min="12" max="12" width="16.77734375" style="243" customWidth="1"/>
    <col min="13" max="241" width="8.77734375" style="243"/>
    <col min="242" max="242" width="33.88671875" style="243" customWidth="1"/>
    <col min="243" max="243" width="17.21875" style="243" customWidth="1"/>
    <col min="244" max="244" width="14" style="243" customWidth="1"/>
    <col min="245" max="245" width="14.21875" style="243" customWidth="1"/>
    <col min="246" max="246" width="17.44140625" style="243" customWidth="1"/>
    <col min="247" max="247" width="14" style="243" customWidth="1"/>
    <col min="248" max="248" width="13.88671875" style="243" customWidth="1"/>
    <col min="249" max="250" width="15.33203125" style="243" customWidth="1"/>
    <col min="251" max="251" width="13.6640625" style="243" customWidth="1"/>
    <col min="252" max="252" width="14.77734375" style="243" customWidth="1"/>
    <col min="253" max="253" width="10.88671875" style="243" customWidth="1"/>
    <col min="254" max="254" width="15.88671875" style="243" customWidth="1"/>
    <col min="255" max="255" width="8.77734375" style="243"/>
    <col min="256" max="256" width="11.44140625" style="243" customWidth="1"/>
    <col min="257" max="257" width="8.77734375" style="243"/>
    <col min="258" max="258" width="10.77734375" style="243" customWidth="1"/>
    <col min="259" max="497" width="8.77734375" style="243"/>
    <col min="498" max="498" width="33.88671875" style="243" customWidth="1"/>
    <col min="499" max="499" width="17.21875" style="243" customWidth="1"/>
    <col min="500" max="500" width="14" style="243" customWidth="1"/>
    <col min="501" max="501" width="14.21875" style="243" customWidth="1"/>
    <col min="502" max="502" width="17.44140625" style="243" customWidth="1"/>
    <col min="503" max="503" width="14" style="243" customWidth="1"/>
    <col min="504" max="504" width="13.88671875" style="243" customWidth="1"/>
    <col min="505" max="506" width="15.33203125" style="243" customWidth="1"/>
    <col min="507" max="507" width="13.6640625" style="243" customWidth="1"/>
    <col min="508" max="508" width="14.77734375" style="243" customWidth="1"/>
    <col min="509" max="509" width="10.88671875" style="243" customWidth="1"/>
    <col min="510" max="510" width="15.88671875" style="243" customWidth="1"/>
    <col min="511" max="511" width="8.77734375" style="243"/>
    <col min="512" max="512" width="11.44140625" style="243" customWidth="1"/>
    <col min="513" max="513" width="8.77734375" style="243"/>
    <col min="514" max="514" width="10.77734375" style="243" customWidth="1"/>
    <col min="515" max="753" width="8.77734375" style="243"/>
    <col min="754" max="754" width="33.88671875" style="243" customWidth="1"/>
    <col min="755" max="755" width="17.21875" style="243" customWidth="1"/>
    <col min="756" max="756" width="14" style="243" customWidth="1"/>
    <col min="757" max="757" width="14.21875" style="243" customWidth="1"/>
    <col min="758" max="758" width="17.44140625" style="243" customWidth="1"/>
    <col min="759" max="759" width="14" style="243" customWidth="1"/>
    <col min="760" max="760" width="13.88671875" style="243" customWidth="1"/>
    <col min="761" max="762" width="15.33203125" style="243" customWidth="1"/>
    <col min="763" max="763" width="13.6640625" style="243" customWidth="1"/>
    <col min="764" max="764" width="14.77734375" style="243" customWidth="1"/>
    <col min="765" max="765" width="10.88671875" style="243" customWidth="1"/>
    <col min="766" max="766" width="15.88671875" style="243" customWidth="1"/>
    <col min="767" max="767" width="8.77734375" style="243"/>
    <col min="768" max="768" width="11.44140625" style="243" customWidth="1"/>
    <col min="769" max="769" width="8.77734375" style="243"/>
    <col min="770" max="770" width="10.77734375" style="243" customWidth="1"/>
    <col min="771" max="1009" width="8.77734375" style="243"/>
    <col min="1010" max="1010" width="33.88671875" style="243" customWidth="1"/>
    <col min="1011" max="1011" width="17.21875" style="243" customWidth="1"/>
    <col min="1012" max="1012" width="14" style="243" customWidth="1"/>
    <col min="1013" max="1013" width="14.21875" style="243" customWidth="1"/>
    <col min="1014" max="1014" width="17.44140625" style="243" customWidth="1"/>
    <col min="1015" max="1015" width="14" style="243" customWidth="1"/>
    <col min="1016" max="1016" width="13.88671875" style="243" customWidth="1"/>
    <col min="1017" max="1018" width="15.33203125" style="243" customWidth="1"/>
    <col min="1019" max="1019" width="13.6640625" style="243" customWidth="1"/>
    <col min="1020" max="1020" width="14.77734375" style="243" customWidth="1"/>
    <col min="1021" max="1021" width="10.88671875" style="243" customWidth="1"/>
    <col min="1022" max="1022" width="15.88671875" style="243" customWidth="1"/>
    <col min="1023" max="1023" width="8.77734375" style="243"/>
    <col min="1024" max="1024" width="11.44140625" style="243" customWidth="1"/>
    <col min="1025" max="1025" width="8.77734375" style="243"/>
    <col min="1026" max="1026" width="10.77734375" style="243" customWidth="1"/>
    <col min="1027" max="1265" width="8.77734375" style="243"/>
    <col min="1266" max="1266" width="33.88671875" style="243" customWidth="1"/>
    <col min="1267" max="1267" width="17.21875" style="243" customWidth="1"/>
    <col min="1268" max="1268" width="14" style="243" customWidth="1"/>
    <col min="1269" max="1269" width="14.21875" style="243" customWidth="1"/>
    <col min="1270" max="1270" width="17.44140625" style="243" customWidth="1"/>
    <col min="1271" max="1271" width="14" style="243" customWidth="1"/>
    <col min="1272" max="1272" width="13.88671875" style="243" customWidth="1"/>
    <col min="1273" max="1274" width="15.33203125" style="243" customWidth="1"/>
    <col min="1275" max="1275" width="13.6640625" style="243" customWidth="1"/>
    <col min="1276" max="1276" width="14.77734375" style="243" customWidth="1"/>
    <col min="1277" max="1277" width="10.88671875" style="243" customWidth="1"/>
    <col min="1278" max="1278" width="15.88671875" style="243" customWidth="1"/>
    <col min="1279" max="1279" width="8.77734375" style="243"/>
    <col min="1280" max="1280" width="11.44140625" style="243" customWidth="1"/>
    <col min="1281" max="1281" width="8.77734375" style="243"/>
    <col min="1282" max="1282" width="10.77734375" style="243" customWidth="1"/>
    <col min="1283" max="1521" width="8.77734375" style="243"/>
    <col min="1522" max="1522" width="33.88671875" style="243" customWidth="1"/>
    <col min="1523" max="1523" width="17.21875" style="243" customWidth="1"/>
    <col min="1524" max="1524" width="14" style="243" customWidth="1"/>
    <col min="1525" max="1525" width="14.21875" style="243" customWidth="1"/>
    <col min="1526" max="1526" width="17.44140625" style="243" customWidth="1"/>
    <col min="1527" max="1527" width="14" style="243" customWidth="1"/>
    <col min="1528" max="1528" width="13.88671875" style="243" customWidth="1"/>
    <col min="1529" max="1530" width="15.33203125" style="243" customWidth="1"/>
    <col min="1531" max="1531" width="13.6640625" style="243" customWidth="1"/>
    <col min="1532" max="1532" width="14.77734375" style="243" customWidth="1"/>
    <col min="1533" max="1533" width="10.88671875" style="243" customWidth="1"/>
    <col min="1534" max="1534" width="15.88671875" style="243" customWidth="1"/>
    <col min="1535" max="1535" width="8.77734375" style="243"/>
    <col min="1536" max="1536" width="11.44140625" style="243" customWidth="1"/>
    <col min="1537" max="1537" width="8.77734375" style="243"/>
    <col min="1538" max="1538" width="10.77734375" style="243" customWidth="1"/>
    <col min="1539" max="1777" width="8.77734375" style="243"/>
    <col min="1778" max="1778" width="33.88671875" style="243" customWidth="1"/>
    <col min="1779" max="1779" width="17.21875" style="243" customWidth="1"/>
    <col min="1780" max="1780" width="14" style="243" customWidth="1"/>
    <col min="1781" max="1781" width="14.21875" style="243" customWidth="1"/>
    <col min="1782" max="1782" width="17.44140625" style="243" customWidth="1"/>
    <col min="1783" max="1783" width="14" style="243" customWidth="1"/>
    <col min="1784" max="1784" width="13.88671875" style="243" customWidth="1"/>
    <col min="1785" max="1786" width="15.33203125" style="243" customWidth="1"/>
    <col min="1787" max="1787" width="13.6640625" style="243" customWidth="1"/>
    <col min="1788" max="1788" width="14.77734375" style="243" customWidth="1"/>
    <col min="1789" max="1789" width="10.88671875" style="243" customWidth="1"/>
    <col min="1790" max="1790" width="15.88671875" style="243" customWidth="1"/>
    <col min="1791" max="1791" width="8.77734375" style="243"/>
    <col min="1792" max="1792" width="11.44140625" style="243" customWidth="1"/>
    <col min="1793" max="1793" width="8.77734375" style="243"/>
    <col min="1794" max="1794" width="10.77734375" style="243" customWidth="1"/>
    <col min="1795" max="2033" width="8.77734375" style="243"/>
    <col min="2034" max="2034" width="33.88671875" style="243" customWidth="1"/>
    <col min="2035" max="2035" width="17.21875" style="243" customWidth="1"/>
    <col min="2036" max="2036" width="14" style="243" customWidth="1"/>
    <col min="2037" max="2037" width="14.21875" style="243" customWidth="1"/>
    <col min="2038" max="2038" width="17.44140625" style="243" customWidth="1"/>
    <col min="2039" max="2039" width="14" style="243" customWidth="1"/>
    <col min="2040" max="2040" width="13.88671875" style="243" customWidth="1"/>
    <col min="2041" max="2042" width="15.33203125" style="243" customWidth="1"/>
    <col min="2043" max="2043" width="13.6640625" style="243" customWidth="1"/>
    <col min="2044" max="2044" width="14.77734375" style="243" customWidth="1"/>
    <col min="2045" max="2045" width="10.88671875" style="243" customWidth="1"/>
    <col min="2046" max="2046" width="15.88671875" style="243" customWidth="1"/>
    <col min="2047" max="2047" width="8.77734375" style="243"/>
    <col min="2048" max="2048" width="11.44140625" style="243" customWidth="1"/>
    <col min="2049" max="2049" width="8.77734375" style="243"/>
    <col min="2050" max="2050" width="10.77734375" style="243" customWidth="1"/>
    <col min="2051" max="2289" width="8.77734375" style="243"/>
    <col min="2290" max="2290" width="33.88671875" style="243" customWidth="1"/>
    <col min="2291" max="2291" width="17.21875" style="243" customWidth="1"/>
    <col min="2292" max="2292" width="14" style="243" customWidth="1"/>
    <col min="2293" max="2293" width="14.21875" style="243" customWidth="1"/>
    <col min="2294" max="2294" width="17.44140625" style="243" customWidth="1"/>
    <col min="2295" max="2295" width="14" style="243" customWidth="1"/>
    <col min="2296" max="2296" width="13.88671875" style="243" customWidth="1"/>
    <col min="2297" max="2298" width="15.33203125" style="243" customWidth="1"/>
    <col min="2299" max="2299" width="13.6640625" style="243" customWidth="1"/>
    <col min="2300" max="2300" width="14.77734375" style="243" customWidth="1"/>
    <col min="2301" max="2301" width="10.88671875" style="243" customWidth="1"/>
    <col min="2302" max="2302" width="15.88671875" style="243" customWidth="1"/>
    <col min="2303" max="2303" width="8.77734375" style="243"/>
    <col min="2304" max="2304" width="11.44140625" style="243" customWidth="1"/>
    <col min="2305" max="2305" width="8.77734375" style="243"/>
    <col min="2306" max="2306" width="10.77734375" style="243" customWidth="1"/>
    <col min="2307" max="2545" width="8.77734375" style="243"/>
    <col min="2546" max="2546" width="33.88671875" style="243" customWidth="1"/>
    <col min="2547" max="2547" width="17.21875" style="243" customWidth="1"/>
    <col min="2548" max="2548" width="14" style="243" customWidth="1"/>
    <col min="2549" max="2549" width="14.21875" style="243" customWidth="1"/>
    <col min="2550" max="2550" width="17.44140625" style="243" customWidth="1"/>
    <col min="2551" max="2551" width="14" style="243" customWidth="1"/>
    <col min="2552" max="2552" width="13.88671875" style="243" customWidth="1"/>
    <col min="2553" max="2554" width="15.33203125" style="243" customWidth="1"/>
    <col min="2555" max="2555" width="13.6640625" style="243" customWidth="1"/>
    <col min="2556" max="2556" width="14.77734375" style="243" customWidth="1"/>
    <col min="2557" max="2557" width="10.88671875" style="243" customWidth="1"/>
    <col min="2558" max="2558" width="15.88671875" style="243" customWidth="1"/>
    <col min="2559" max="2559" width="8.77734375" style="243"/>
    <col min="2560" max="2560" width="11.44140625" style="243" customWidth="1"/>
    <col min="2561" max="2561" width="8.77734375" style="243"/>
    <col min="2562" max="2562" width="10.77734375" style="243" customWidth="1"/>
    <col min="2563" max="2801" width="8.77734375" style="243"/>
    <col min="2802" max="2802" width="33.88671875" style="243" customWidth="1"/>
    <col min="2803" max="2803" width="17.21875" style="243" customWidth="1"/>
    <col min="2804" max="2804" width="14" style="243" customWidth="1"/>
    <col min="2805" max="2805" width="14.21875" style="243" customWidth="1"/>
    <col min="2806" max="2806" width="17.44140625" style="243" customWidth="1"/>
    <col min="2807" max="2807" width="14" style="243" customWidth="1"/>
    <col min="2808" max="2808" width="13.88671875" style="243" customWidth="1"/>
    <col min="2809" max="2810" width="15.33203125" style="243" customWidth="1"/>
    <col min="2811" max="2811" width="13.6640625" style="243" customWidth="1"/>
    <col min="2812" max="2812" width="14.77734375" style="243" customWidth="1"/>
    <col min="2813" max="2813" width="10.88671875" style="243" customWidth="1"/>
    <col min="2814" max="2814" width="15.88671875" style="243" customWidth="1"/>
    <col min="2815" max="2815" width="8.77734375" style="243"/>
    <col min="2816" max="2816" width="11.44140625" style="243" customWidth="1"/>
    <col min="2817" max="2817" width="8.77734375" style="243"/>
    <col min="2818" max="2818" width="10.77734375" style="243" customWidth="1"/>
    <col min="2819" max="3057" width="8.77734375" style="243"/>
    <col min="3058" max="3058" width="33.88671875" style="243" customWidth="1"/>
    <col min="3059" max="3059" width="17.21875" style="243" customWidth="1"/>
    <col min="3060" max="3060" width="14" style="243" customWidth="1"/>
    <col min="3061" max="3061" width="14.21875" style="243" customWidth="1"/>
    <col min="3062" max="3062" width="17.44140625" style="243" customWidth="1"/>
    <col min="3063" max="3063" width="14" style="243" customWidth="1"/>
    <col min="3064" max="3064" width="13.88671875" style="243" customWidth="1"/>
    <col min="3065" max="3066" width="15.33203125" style="243" customWidth="1"/>
    <col min="3067" max="3067" width="13.6640625" style="243" customWidth="1"/>
    <col min="3068" max="3068" width="14.77734375" style="243" customWidth="1"/>
    <col min="3069" max="3069" width="10.88671875" style="243" customWidth="1"/>
    <col min="3070" max="3070" width="15.88671875" style="243" customWidth="1"/>
    <col min="3071" max="3071" width="8.77734375" style="243"/>
    <col min="3072" max="3072" width="11.44140625" style="243" customWidth="1"/>
    <col min="3073" max="3073" width="8.77734375" style="243"/>
    <col min="3074" max="3074" width="10.77734375" style="243" customWidth="1"/>
    <col min="3075" max="3313" width="8.77734375" style="243"/>
    <col min="3314" max="3314" width="33.88671875" style="243" customWidth="1"/>
    <col min="3315" max="3315" width="17.21875" style="243" customWidth="1"/>
    <col min="3316" max="3316" width="14" style="243" customWidth="1"/>
    <col min="3317" max="3317" width="14.21875" style="243" customWidth="1"/>
    <col min="3318" max="3318" width="17.44140625" style="243" customWidth="1"/>
    <col min="3319" max="3319" width="14" style="243" customWidth="1"/>
    <col min="3320" max="3320" width="13.88671875" style="243" customWidth="1"/>
    <col min="3321" max="3322" width="15.33203125" style="243" customWidth="1"/>
    <col min="3323" max="3323" width="13.6640625" style="243" customWidth="1"/>
    <col min="3324" max="3324" width="14.77734375" style="243" customWidth="1"/>
    <col min="3325" max="3325" width="10.88671875" style="243" customWidth="1"/>
    <col min="3326" max="3326" width="15.88671875" style="243" customWidth="1"/>
    <col min="3327" max="3327" width="8.77734375" style="243"/>
    <col min="3328" max="3328" width="11.44140625" style="243" customWidth="1"/>
    <col min="3329" max="3329" width="8.77734375" style="243"/>
    <col min="3330" max="3330" width="10.77734375" style="243" customWidth="1"/>
    <col min="3331" max="3569" width="8.77734375" style="243"/>
    <col min="3570" max="3570" width="33.88671875" style="243" customWidth="1"/>
    <col min="3571" max="3571" width="17.21875" style="243" customWidth="1"/>
    <col min="3572" max="3572" width="14" style="243" customWidth="1"/>
    <col min="3573" max="3573" width="14.21875" style="243" customWidth="1"/>
    <col min="3574" max="3574" width="17.44140625" style="243" customWidth="1"/>
    <col min="3575" max="3575" width="14" style="243" customWidth="1"/>
    <col min="3576" max="3576" width="13.88671875" style="243" customWidth="1"/>
    <col min="3577" max="3578" width="15.33203125" style="243" customWidth="1"/>
    <col min="3579" max="3579" width="13.6640625" style="243" customWidth="1"/>
    <col min="3580" max="3580" width="14.77734375" style="243" customWidth="1"/>
    <col min="3581" max="3581" width="10.88671875" style="243" customWidth="1"/>
    <col min="3582" max="3582" width="15.88671875" style="243" customWidth="1"/>
    <col min="3583" max="3583" width="8.77734375" style="243"/>
    <col min="3584" max="3584" width="11.44140625" style="243" customWidth="1"/>
    <col min="3585" max="3585" width="8.77734375" style="243"/>
    <col min="3586" max="3586" width="10.77734375" style="243" customWidth="1"/>
    <col min="3587" max="3825" width="8.77734375" style="243"/>
    <col min="3826" max="3826" width="33.88671875" style="243" customWidth="1"/>
    <col min="3827" max="3827" width="17.21875" style="243" customWidth="1"/>
    <col min="3828" max="3828" width="14" style="243" customWidth="1"/>
    <col min="3829" max="3829" width="14.21875" style="243" customWidth="1"/>
    <col min="3830" max="3830" width="17.44140625" style="243" customWidth="1"/>
    <col min="3831" max="3831" width="14" style="243" customWidth="1"/>
    <col min="3832" max="3832" width="13.88671875" style="243" customWidth="1"/>
    <col min="3833" max="3834" width="15.33203125" style="243" customWidth="1"/>
    <col min="3835" max="3835" width="13.6640625" style="243" customWidth="1"/>
    <col min="3836" max="3836" width="14.77734375" style="243" customWidth="1"/>
    <col min="3837" max="3837" width="10.88671875" style="243" customWidth="1"/>
    <col min="3838" max="3838" width="15.88671875" style="243" customWidth="1"/>
    <col min="3839" max="3839" width="8.77734375" style="243"/>
    <col min="3840" max="3840" width="11.44140625" style="243" customWidth="1"/>
    <col min="3841" max="3841" width="8.77734375" style="243"/>
    <col min="3842" max="3842" width="10.77734375" style="243" customWidth="1"/>
    <col min="3843" max="4081" width="8.77734375" style="243"/>
    <col min="4082" max="4082" width="33.88671875" style="243" customWidth="1"/>
    <col min="4083" max="4083" width="17.21875" style="243" customWidth="1"/>
    <col min="4084" max="4084" width="14" style="243" customWidth="1"/>
    <col min="4085" max="4085" width="14.21875" style="243" customWidth="1"/>
    <col min="4086" max="4086" width="17.44140625" style="243" customWidth="1"/>
    <col min="4087" max="4087" width="14" style="243" customWidth="1"/>
    <col min="4088" max="4088" width="13.88671875" style="243" customWidth="1"/>
    <col min="4089" max="4090" width="15.33203125" style="243" customWidth="1"/>
    <col min="4091" max="4091" width="13.6640625" style="243" customWidth="1"/>
    <col min="4092" max="4092" width="14.77734375" style="243" customWidth="1"/>
    <col min="4093" max="4093" width="10.88671875" style="243" customWidth="1"/>
    <col min="4094" max="4094" width="15.88671875" style="243" customWidth="1"/>
    <col min="4095" max="4095" width="8.77734375" style="243"/>
    <col min="4096" max="4096" width="11.44140625" style="243" customWidth="1"/>
    <col min="4097" max="4097" width="8.77734375" style="243"/>
    <col min="4098" max="4098" width="10.77734375" style="243" customWidth="1"/>
    <col min="4099" max="4337" width="8.77734375" style="243"/>
    <col min="4338" max="4338" width="33.88671875" style="243" customWidth="1"/>
    <col min="4339" max="4339" width="17.21875" style="243" customWidth="1"/>
    <col min="4340" max="4340" width="14" style="243" customWidth="1"/>
    <col min="4341" max="4341" width="14.21875" style="243" customWidth="1"/>
    <col min="4342" max="4342" width="17.44140625" style="243" customWidth="1"/>
    <col min="4343" max="4343" width="14" style="243" customWidth="1"/>
    <col min="4344" max="4344" width="13.88671875" style="243" customWidth="1"/>
    <col min="4345" max="4346" width="15.33203125" style="243" customWidth="1"/>
    <col min="4347" max="4347" width="13.6640625" style="243" customWidth="1"/>
    <col min="4348" max="4348" width="14.77734375" style="243" customWidth="1"/>
    <col min="4349" max="4349" width="10.88671875" style="243" customWidth="1"/>
    <col min="4350" max="4350" width="15.88671875" style="243" customWidth="1"/>
    <col min="4351" max="4351" width="8.77734375" style="243"/>
    <col min="4352" max="4352" width="11.44140625" style="243" customWidth="1"/>
    <col min="4353" max="4353" width="8.77734375" style="243"/>
    <col min="4354" max="4354" width="10.77734375" style="243" customWidth="1"/>
    <col min="4355" max="4593" width="8.77734375" style="243"/>
    <col min="4594" max="4594" width="33.88671875" style="243" customWidth="1"/>
    <col min="4595" max="4595" width="17.21875" style="243" customWidth="1"/>
    <col min="4596" max="4596" width="14" style="243" customWidth="1"/>
    <col min="4597" max="4597" width="14.21875" style="243" customWidth="1"/>
    <col min="4598" max="4598" width="17.44140625" style="243" customWidth="1"/>
    <col min="4599" max="4599" width="14" style="243" customWidth="1"/>
    <col min="4600" max="4600" width="13.88671875" style="243" customWidth="1"/>
    <col min="4601" max="4602" width="15.33203125" style="243" customWidth="1"/>
    <col min="4603" max="4603" width="13.6640625" style="243" customWidth="1"/>
    <col min="4604" max="4604" width="14.77734375" style="243" customWidth="1"/>
    <col min="4605" max="4605" width="10.88671875" style="243" customWidth="1"/>
    <col min="4606" max="4606" width="15.88671875" style="243" customWidth="1"/>
    <col min="4607" max="4607" width="8.77734375" style="243"/>
    <col min="4608" max="4608" width="11.44140625" style="243" customWidth="1"/>
    <col min="4609" max="4609" width="8.77734375" style="243"/>
    <col min="4610" max="4610" width="10.77734375" style="243" customWidth="1"/>
    <col min="4611" max="4849" width="8.77734375" style="243"/>
    <col min="4850" max="4850" width="33.88671875" style="243" customWidth="1"/>
    <col min="4851" max="4851" width="17.21875" style="243" customWidth="1"/>
    <col min="4852" max="4852" width="14" style="243" customWidth="1"/>
    <col min="4853" max="4853" width="14.21875" style="243" customWidth="1"/>
    <col min="4854" max="4854" width="17.44140625" style="243" customWidth="1"/>
    <col min="4855" max="4855" width="14" style="243" customWidth="1"/>
    <col min="4856" max="4856" width="13.88671875" style="243" customWidth="1"/>
    <col min="4857" max="4858" width="15.33203125" style="243" customWidth="1"/>
    <col min="4859" max="4859" width="13.6640625" style="243" customWidth="1"/>
    <col min="4860" max="4860" width="14.77734375" style="243" customWidth="1"/>
    <col min="4861" max="4861" width="10.88671875" style="243" customWidth="1"/>
    <col min="4862" max="4862" width="15.88671875" style="243" customWidth="1"/>
    <col min="4863" max="4863" width="8.77734375" style="243"/>
    <col min="4864" max="4864" width="11.44140625" style="243" customWidth="1"/>
    <col min="4865" max="4865" width="8.77734375" style="243"/>
    <col min="4866" max="4866" width="10.77734375" style="243" customWidth="1"/>
    <col min="4867" max="5105" width="8.77734375" style="243"/>
    <col min="5106" max="5106" width="33.88671875" style="243" customWidth="1"/>
    <col min="5107" max="5107" width="17.21875" style="243" customWidth="1"/>
    <col min="5108" max="5108" width="14" style="243" customWidth="1"/>
    <col min="5109" max="5109" width="14.21875" style="243" customWidth="1"/>
    <col min="5110" max="5110" width="17.44140625" style="243" customWidth="1"/>
    <col min="5111" max="5111" width="14" style="243" customWidth="1"/>
    <col min="5112" max="5112" width="13.88671875" style="243" customWidth="1"/>
    <col min="5113" max="5114" width="15.33203125" style="243" customWidth="1"/>
    <col min="5115" max="5115" width="13.6640625" style="243" customWidth="1"/>
    <col min="5116" max="5116" width="14.77734375" style="243" customWidth="1"/>
    <col min="5117" max="5117" width="10.88671875" style="243" customWidth="1"/>
    <col min="5118" max="5118" width="15.88671875" style="243" customWidth="1"/>
    <col min="5119" max="5119" width="8.77734375" style="243"/>
    <col min="5120" max="5120" width="11.44140625" style="243" customWidth="1"/>
    <col min="5121" max="5121" width="8.77734375" style="243"/>
    <col min="5122" max="5122" width="10.77734375" style="243" customWidth="1"/>
    <col min="5123" max="5361" width="8.77734375" style="243"/>
    <col min="5362" max="5362" width="33.88671875" style="243" customWidth="1"/>
    <col min="5363" max="5363" width="17.21875" style="243" customWidth="1"/>
    <col min="5364" max="5364" width="14" style="243" customWidth="1"/>
    <col min="5365" max="5365" width="14.21875" style="243" customWidth="1"/>
    <col min="5366" max="5366" width="17.44140625" style="243" customWidth="1"/>
    <col min="5367" max="5367" width="14" style="243" customWidth="1"/>
    <col min="5368" max="5368" width="13.88671875" style="243" customWidth="1"/>
    <col min="5369" max="5370" width="15.33203125" style="243" customWidth="1"/>
    <col min="5371" max="5371" width="13.6640625" style="243" customWidth="1"/>
    <col min="5372" max="5372" width="14.77734375" style="243" customWidth="1"/>
    <col min="5373" max="5373" width="10.88671875" style="243" customWidth="1"/>
    <col min="5374" max="5374" width="15.88671875" style="243" customWidth="1"/>
    <col min="5375" max="5375" width="8.77734375" style="243"/>
    <col min="5376" max="5376" width="11.44140625" style="243" customWidth="1"/>
    <col min="5377" max="5377" width="8.77734375" style="243"/>
    <col min="5378" max="5378" width="10.77734375" style="243" customWidth="1"/>
    <col min="5379" max="5617" width="8.77734375" style="243"/>
    <col min="5618" max="5618" width="33.88671875" style="243" customWidth="1"/>
    <col min="5619" max="5619" width="17.21875" style="243" customWidth="1"/>
    <col min="5620" max="5620" width="14" style="243" customWidth="1"/>
    <col min="5621" max="5621" width="14.21875" style="243" customWidth="1"/>
    <col min="5622" max="5622" width="17.44140625" style="243" customWidth="1"/>
    <col min="5623" max="5623" width="14" style="243" customWidth="1"/>
    <col min="5624" max="5624" width="13.88671875" style="243" customWidth="1"/>
    <col min="5625" max="5626" width="15.33203125" style="243" customWidth="1"/>
    <col min="5627" max="5627" width="13.6640625" style="243" customWidth="1"/>
    <col min="5628" max="5628" width="14.77734375" style="243" customWidth="1"/>
    <col min="5629" max="5629" width="10.88671875" style="243" customWidth="1"/>
    <col min="5630" max="5630" width="15.88671875" style="243" customWidth="1"/>
    <col min="5631" max="5631" width="8.77734375" style="243"/>
    <col min="5632" max="5632" width="11.44140625" style="243" customWidth="1"/>
    <col min="5633" max="5633" width="8.77734375" style="243"/>
    <col min="5634" max="5634" width="10.77734375" style="243" customWidth="1"/>
    <col min="5635" max="5873" width="8.77734375" style="243"/>
    <col min="5874" max="5874" width="33.88671875" style="243" customWidth="1"/>
    <col min="5875" max="5875" width="17.21875" style="243" customWidth="1"/>
    <col min="5876" max="5876" width="14" style="243" customWidth="1"/>
    <col min="5877" max="5877" width="14.21875" style="243" customWidth="1"/>
    <col min="5878" max="5878" width="17.44140625" style="243" customWidth="1"/>
    <col min="5879" max="5879" width="14" style="243" customWidth="1"/>
    <col min="5880" max="5880" width="13.88671875" style="243" customWidth="1"/>
    <col min="5881" max="5882" width="15.33203125" style="243" customWidth="1"/>
    <col min="5883" max="5883" width="13.6640625" style="243" customWidth="1"/>
    <col min="5884" max="5884" width="14.77734375" style="243" customWidth="1"/>
    <col min="5885" max="5885" width="10.88671875" style="243" customWidth="1"/>
    <col min="5886" max="5886" width="15.88671875" style="243" customWidth="1"/>
    <col min="5887" max="5887" width="8.77734375" style="243"/>
    <col min="5888" max="5888" width="11.44140625" style="243" customWidth="1"/>
    <col min="5889" max="5889" width="8.77734375" style="243"/>
    <col min="5890" max="5890" width="10.77734375" style="243" customWidth="1"/>
    <col min="5891" max="6129" width="8.77734375" style="243"/>
    <col min="6130" max="6130" width="33.88671875" style="243" customWidth="1"/>
    <col min="6131" max="6131" width="17.21875" style="243" customWidth="1"/>
    <col min="6132" max="6132" width="14" style="243" customWidth="1"/>
    <col min="6133" max="6133" width="14.21875" style="243" customWidth="1"/>
    <col min="6134" max="6134" width="17.44140625" style="243" customWidth="1"/>
    <col min="6135" max="6135" width="14" style="243" customWidth="1"/>
    <col min="6136" max="6136" width="13.88671875" style="243" customWidth="1"/>
    <col min="6137" max="6138" width="15.33203125" style="243" customWidth="1"/>
    <col min="6139" max="6139" width="13.6640625" style="243" customWidth="1"/>
    <col min="6140" max="6140" width="14.77734375" style="243" customWidth="1"/>
    <col min="6141" max="6141" width="10.88671875" style="243" customWidth="1"/>
    <col min="6142" max="6142" width="15.88671875" style="243" customWidth="1"/>
    <col min="6143" max="6143" width="8.77734375" style="243"/>
    <col min="6144" max="6144" width="11.44140625" style="243" customWidth="1"/>
    <col min="6145" max="6145" width="8.77734375" style="243"/>
    <col min="6146" max="6146" width="10.77734375" style="243" customWidth="1"/>
    <col min="6147" max="6385" width="8.77734375" style="243"/>
    <col min="6386" max="6386" width="33.88671875" style="243" customWidth="1"/>
    <col min="6387" max="6387" width="17.21875" style="243" customWidth="1"/>
    <col min="6388" max="6388" width="14" style="243" customWidth="1"/>
    <col min="6389" max="6389" width="14.21875" style="243" customWidth="1"/>
    <col min="6390" max="6390" width="17.44140625" style="243" customWidth="1"/>
    <col min="6391" max="6391" width="14" style="243" customWidth="1"/>
    <col min="6392" max="6392" width="13.88671875" style="243" customWidth="1"/>
    <col min="6393" max="6394" width="15.33203125" style="243" customWidth="1"/>
    <col min="6395" max="6395" width="13.6640625" style="243" customWidth="1"/>
    <col min="6396" max="6396" width="14.77734375" style="243" customWidth="1"/>
    <col min="6397" max="6397" width="10.88671875" style="243" customWidth="1"/>
    <col min="6398" max="6398" width="15.88671875" style="243" customWidth="1"/>
    <col min="6399" max="6399" width="8.77734375" style="243"/>
    <col min="6400" max="6400" width="11.44140625" style="243" customWidth="1"/>
    <col min="6401" max="6401" width="8.77734375" style="243"/>
    <col min="6402" max="6402" width="10.77734375" style="243" customWidth="1"/>
    <col min="6403" max="6641" width="8.77734375" style="243"/>
    <col min="6642" max="6642" width="33.88671875" style="243" customWidth="1"/>
    <col min="6643" max="6643" width="17.21875" style="243" customWidth="1"/>
    <col min="6644" max="6644" width="14" style="243" customWidth="1"/>
    <col min="6645" max="6645" width="14.21875" style="243" customWidth="1"/>
    <col min="6646" max="6646" width="17.44140625" style="243" customWidth="1"/>
    <col min="6647" max="6647" width="14" style="243" customWidth="1"/>
    <col min="6648" max="6648" width="13.88671875" style="243" customWidth="1"/>
    <col min="6649" max="6650" width="15.33203125" style="243" customWidth="1"/>
    <col min="6651" max="6651" width="13.6640625" style="243" customWidth="1"/>
    <col min="6652" max="6652" width="14.77734375" style="243" customWidth="1"/>
    <col min="6653" max="6653" width="10.88671875" style="243" customWidth="1"/>
    <col min="6654" max="6654" width="15.88671875" style="243" customWidth="1"/>
    <col min="6655" max="6655" width="8.77734375" style="243"/>
    <col min="6656" max="6656" width="11.44140625" style="243" customWidth="1"/>
    <col min="6657" max="6657" width="8.77734375" style="243"/>
    <col min="6658" max="6658" width="10.77734375" style="243" customWidth="1"/>
    <col min="6659" max="6897" width="8.77734375" style="243"/>
    <col min="6898" max="6898" width="33.88671875" style="243" customWidth="1"/>
    <col min="6899" max="6899" width="17.21875" style="243" customWidth="1"/>
    <col min="6900" max="6900" width="14" style="243" customWidth="1"/>
    <col min="6901" max="6901" width="14.21875" style="243" customWidth="1"/>
    <col min="6902" max="6902" width="17.44140625" style="243" customWidth="1"/>
    <col min="6903" max="6903" width="14" style="243" customWidth="1"/>
    <col min="6904" max="6904" width="13.88671875" style="243" customWidth="1"/>
    <col min="6905" max="6906" width="15.33203125" style="243" customWidth="1"/>
    <col min="6907" max="6907" width="13.6640625" style="243" customWidth="1"/>
    <col min="6908" max="6908" width="14.77734375" style="243" customWidth="1"/>
    <col min="6909" max="6909" width="10.88671875" style="243" customWidth="1"/>
    <col min="6910" max="6910" width="15.88671875" style="243" customWidth="1"/>
    <col min="6911" max="6911" width="8.77734375" style="243"/>
    <col min="6912" max="6912" width="11.44140625" style="243" customWidth="1"/>
    <col min="6913" max="6913" width="8.77734375" style="243"/>
    <col min="6914" max="6914" width="10.77734375" style="243" customWidth="1"/>
    <col min="6915" max="7153" width="8.77734375" style="243"/>
    <col min="7154" max="7154" width="33.88671875" style="243" customWidth="1"/>
    <col min="7155" max="7155" width="17.21875" style="243" customWidth="1"/>
    <col min="7156" max="7156" width="14" style="243" customWidth="1"/>
    <col min="7157" max="7157" width="14.21875" style="243" customWidth="1"/>
    <col min="7158" max="7158" width="17.44140625" style="243" customWidth="1"/>
    <col min="7159" max="7159" width="14" style="243" customWidth="1"/>
    <col min="7160" max="7160" width="13.88671875" style="243" customWidth="1"/>
    <col min="7161" max="7162" width="15.33203125" style="243" customWidth="1"/>
    <col min="7163" max="7163" width="13.6640625" style="243" customWidth="1"/>
    <col min="7164" max="7164" width="14.77734375" style="243" customWidth="1"/>
    <col min="7165" max="7165" width="10.88671875" style="243" customWidth="1"/>
    <col min="7166" max="7166" width="15.88671875" style="243" customWidth="1"/>
    <col min="7167" max="7167" width="8.77734375" style="243"/>
    <col min="7168" max="7168" width="11.44140625" style="243" customWidth="1"/>
    <col min="7169" max="7169" width="8.77734375" style="243"/>
    <col min="7170" max="7170" width="10.77734375" style="243" customWidth="1"/>
    <col min="7171" max="7409" width="8.77734375" style="243"/>
    <col min="7410" max="7410" width="33.88671875" style="243" customWidth="1"/>
    <col min="7411" max="7411" width="17.21875" style="243" customWidth="1"/>
    <col min="7412" max="7412" width="14" style="243" customWidth="1"/>
    <col min="7413" max="7413" width="14.21875" style="243" customWidth="1"/>
    <col min="7414" max="7414" width="17.44140625" style="243" customWidth="1"/>
    <col min="7415" max="7415" width="14" style="243" customWidth="1"/>
    <col min="7416" max="7416" width="13.88671875" style="243" customWidth="1"/>
    <col min="7417" max="7418" width="15.33203125" style="243" customWidth="1"/>
    <col min="7419" max="7419" width="13.6640625" style="243" customWidth="1"/>
    <col min="7420" max="7420" width="14.77734375" style="243" customWidth="1"/>
    <col min="7421" max="7421" width="10.88671875" style="243" customWidth="1"/>
    <col min="7422" max="7422" width="15.88671875" style="243" customWidth="1"/>
    <col min="7423" max="7423" width="8.77734375" style="243"/>
    <col min="7424" max="7424" width="11.44140625" style="243" customWidth="1"/>
    <col min="7425" max="7425" width="8.77734375" style="243"/>
    <col min="7426" max="7426" width="10.77734375" style="243" customWidth="1"/>
    <col min="7427" max="7665" width="8.77734375" style="243"/>
    <col min="7666" max="7666" width="33.88671875" style="243" customWidth="1"/>
    <col min="7667" max="7667" width="17.21875" style="243" customWidth="1"/>
    <col min="7668" max="7668" width="14" style="243" customWidth="1"/>
    <col min="7669" max="7669" width="14.21875" style="243" customWidth="1"/>
    <col min="7670" max="7670" width="17.44140625" style="243" customWidth="1"/>
    <col min="7671" max="7671" width="14" style="243" customWidth="1"/>
    <col min="7672" max="7672" width="13.88671875" style="243" customWidth="1"/>
    <col min="7673" max="7674" width="15.33203125" style="243" customWidth="1"/>
    <col min="7675" max="7675" width="13.6640625" style="243" customWidth="1"/>
    <col min="7676" max="7676" width="14.77734375" style="243" customWidth="1"/>
    <col min="7677" max="7677" width="10.88671875" style="243" customWidth="1"/>
    <col min="7678" max="7678" width="15.88671875" style="243" customWidth="1"/>
    <col min="7679" max="7679" width="8.77734375" style="243"/>
    <col min="7680" max="7680" width="11.44140625" style="243" customWidth="1"/>
    <col min="7681" max="7681" width="8.77734375" style="243"/>
    <col min="7682" max="7682" width="10.77734375" style="243" customWidth="1"/>
    <col min="7683" max="7921" width="8.77734375" style="243"/>
    <col min="7922" max="7922" width="33.88671875" style="243" customWidth="1"/>
    <col min="7923" max="7923" width="17.21875" style="243" customWidth="1"/>
    <col min="7924" max="7924" width="14" style="243" customWidth="1"/>
    <col min="7925" max="7925" width="14.21875" style="243" customWidth="1"/>
    <col min="7926" max="7926" width="17.44140625" style="243" customWidth="1"/>
    <col min="7927" max="7927" width="14" style="243" customWidth="1"/>
    <col min="7928" max="7928" width="13.88671875" style="243" customWidth="1"/>
    <col min="7929" max="7930" width="15.33203125" style="243" customWidth="1"/>
    <col min="7931" max="7931" width="13.6640625" style="243" customWidth="1"/>
    <col min="7932" max="7932" width="14.77734375" style="243" customWidth="1"/>
    <col min="7933" max="7933" width="10.88671875" style="243" customWidth="1"/>
    <col min="7934" max="7934" width="15.88671875" style="243" customWidth="1"/>
    <col min="7935" max="7935" width="8.77734375" style="243"/>
    <col min="7936" max="7936" width="11.44140625" style="243" customWidth="1"/>
    <col min="7937" max="7937" width="8.77734375" style="243"/>
    <col min="7938" max="7938" width="10.77734375" style="243" customWidth="1"/>
    <col min="7939" max="8177" width="8.77734375" style="243"/>
    <col min="8178" max="8178" width="33.88671875" style="243" customWidth="1"/>
    <col min="8179" max="8179" width="17.21875" style="243" customWidth="1"/>
    <col min="8180" max="8180" width="14" style="243" customWidth="1"/>
    <col min="8181" max="8181" width="14.21875" style="243" customWidth="1"/>
    <col min="8182" max="8182" width="17.44140625" style="243" customWidth="1"/>
    <col min="8183" max="8183" width="14" style="243" customWidth="1"/>
    <col min="8184" max="8184" width="13.88671875" style="243" customWidth="1"/>
    <col min="8185" max="8186" width="15.33203125" style="243" customWidth="1"/>
    <col min="8187" max="8187" width="13.6640625" style="243" customWidth="1"/>
    <col min="8188" max="8188" width="14.77734375" style="243" customWidth="1"/>
    <col min="8189" max="8189" width="10.88671875" style="243" customWidth="1"/>
    <col min="8190" max="8190" width="15.88671875" style="243" customWidth="1"/>
    <col min="8191" max="8191" width="8.77734375" style="243"/>
    <col min="8192" max="8192" width="11.44140625" style="243" customWidth="1"/>
    <col min="8193" max="8193" width="8.77734375" style="243"/>
    <col min="8194" max="8194" width="10.77734375" style="243" customWidth="1"/>
    <col min="8195" max="8433" width="8.77734375" style="243"/>
    <col min="8434" max="8434" width="33.88671875" style="243" customWidth="1"/>
    <col min="8435" max="8435" width="17.21875" style="243" customWidth="1"/>
    <col min="8436" max="8436" width="14" style="243" customWidth="1"/>
    <col min="8437" max="8437" width="14.21875" style="243" customWidth="1"/>
    <col min="8438" max="8438" width="17.44140625" style="243" customWidth="1"/>
    <col min="8439" max="8439" width="14" style="243" customWidth="1"/>
    <col min="8440" max="8440" width="13.88671875" style="243" customWidth="1"/>
    <col min="8441" max="8442" width="15.33203125" style="243" customWidth="1"/>
    <col min="8443" max="8443" width="13.6640625" style="243" customWidth="1"/>
    <col min="8444" max="8444" width="14.77734375" style="243" customWidth="1"/>
    <col min="8445" max="8445" width="10.88671875" style="243" customWidth="1"/>
    <col min="8446" max="8446" width="15.88671875" style="243" customWidth="1"/>
    <col min="8447" max="8447" width="8.77734375" style="243"/>
    <col min="8448" max="8448" width="11.44140625" style="243" customWidth="1"/>
    <col min="8449" max="8449" width="8.77734375" style="243"/>
    <col min="8450" max="8450" width="10.77734375" style="243" customWidth="1"/>
    <col min="8451" max="8689" width="8.77734375" style="243"/>
    <col min="8690" max="8690" width="33.88671875" style="243" customWidth="1"/>
    <col min="8691" max="8691" width="17.21875" style="243" customWidth="1"/>
    <col min="8692" max="8692" width="14" style="243" customWidth="1"/>
    <col min="8693" max="8693" width="14.21875" style="243" customWidth="1"/>
    <col min="8694" max="8694" width="17.44140625" style="243" customWidth="1"/>
    <col min="8695" max="8695" width="14" style="243" customWidth="1"/>
    <col min="8696" max="8696" width="13.88671875" style="243" customWidth="1"/>
    <col min="8697" max="8698" width="15.33203125" style="243" customWidth="1"/>
    <col min="8699" max="8699" width="13.6640625" style="243" customWidth="1"/>
    <col min="8700" max="8700" width="14.77734375" style="243" customWidth="1"/>
    <col min="8701" max="8701" width="10.88671875" style="243" customWidth="1"/>
    <col min="8702" max="8702" width="15.88671875" style="243" customWidth="1"/>
    <col min="8703" max="8703" width="8.77734375" style="243"/>
    <col min="8704" max="8704" width="11.44140625" style="243" customWidth="1"/>
    <col min="8705" max="8705" width="8.77734375" style="243"/>
    <col min="8706" max="8706" width="10.77734375" style="243" customWidth="1"/>
    <col min="8707" max="8945" width="8.77734375" style="243"/>
    <col min="8946" max="8946" width="33.88671875" style="243" customWidth="1"/>
    <col min="8947" max="8947" width="17.21875" style="243" customWidth="1"/>
    <col min="8948" max="8948" width="14" style="243" customWidth="1"/>
    <col min="8949" max="8949" width="14.21875" style="243" customWidth="1"/>
    <col min="8950" max="8950" width="17.44140625" style="243" customWidth="1"/>
    <col min="8951" max="8951" width="14" style="243" customWidth="1"/>
    <col min="8952" max="8952" width="13.88671875" style="243" customWidth="1"/>
    <col min="8953" max="8954" width="15.33203125" style="243" customWidth="1"/>
    <col min="8955" max="8955" width="13.6640625" style="243" customWidth="1"/>
    <col min="8956" max="8956" width="14.77734375" style="243" customWidth="1"/>
    <col min="8957" max="8957" width="10.88671875" style="243" customWidth="1"/>
    <col min="8958" max="8958" width="15.88671875" style="243" customWidth="1"/>
    <col min="8959" max="8959" width="8.77734375" style="243"/>
    <col min="8960" max="8960" width="11.44140625" style="243" customWidth="1"/>
    <col min="8961" max="8961" width="8.77734375" style="243"/>
    <col min="8962" max="8962" width="10.77734375" style="243" customWidth="1"/>
    <col min="8963" max="9201" width="8.77734375" style="243"/>
    <col min="9202" max="9202" width="33.88671875" style="243" customWidth="1"/>
    <col min="9203" max="9203" width="17.21875" style="243" customWidth="1"/>
    <col min="9204" max="9204" width="14" style="243" customWidth="1"/>
    <col min="9205" max="9205" width="14.21875" style="243" customWidth="1"/>
    <col min="9206" max="9206" width="17.44140625" style="243" customWidth="1"/>
    <col min="9207" max="9207" width="14" style="243" customWidth="1"/>
    <col min="9208" max="9208" width="13.88671875" style="243" customWidth="1"/>
    <col min="9209" max="9210" width="15.33203125" style="243" customWidth="1"/>
    <col min="9211" max="9211" width="13.6640625" style="243" customWidth="1"/>
    <col min="9212" max="9212" width="14.77734375" style="243" customWidth="1"/>
    <col min="9213" max="9213" width="10.88671875" style="243" customWidth="1"/>
    <col min="9214" max="9214" width="15.88671875" style="243" customWidth="1"/>
    <col min="9215" max="9215" width="8.77734375" style="243"/>
    <col min="9216" max="9216" width="11.44140625" style="243" customWidth="1"/>
    <col min="9217" max="9217" width="8.77734375" style="243"/>
    <col min="9218" max="9218" width="10.77734375" style="243" customWidth="1"/>
    <col min="9219" max="9457" width="8.77734375" style="243"/>
    <col min="9458" max="9458" width="33.88671875" style="243" customWidth="1"/>
    <col min="9459" max="9459" width="17.21875" style="243" customWidth="1"/>
    <col min="9460" max="9460" width="14" style="243" customWidth="1"/>
    <col min="9461" max="9461" width="14.21875" style="243" customWidth="1"/>
    <col min="9462" max="9462" width="17.44140625" style="243" customWidth="1"/>
    <col min="9463" max="9463" width="14" style="243" customWidth="1"/>
    <col min="9464" max="9464" width="13.88671875" style="243" customWidth="1"/>
    <col min="9465" max="9466" width="15.33203125" style="243" customWidth="1"/>
    <col min="9467" max="9467" width="13.6640625" style="243" customWidth="1"/>
    <col min="9468" max="9468" width="14.77734375" style="243" customWidth="1"/>
    <col min="9469" max="9469" width="10.88671875" style="243" customWidth="1"/>
    <col min="9470" max="9470" width="15.88671875" style="243" customWidth="1"/>
    <col min="9471" max="9471" width="8.77734375" style="243"/>
    <col min="9472" max="9472" width="11.44140625" style="243" customWidth="1"/>
    <col min="9473" max="9473" width="8.77734375" style="243"/>
    <col min="9474" max="9474" width="10.77734375" style="243" customWidth="1"/>
    <col min="9475" max="9713" width="8.77734375" style="243"/>
    <col min="9714" max="9714" width="33.88671875" style="243" customWidth="1"/>
    <col min="9715" max="9715" width="17.21875" style="243" customWidth="1"/>
    <col min="9716" max="9716" width="14" style="243" customWidth="1"/>
    <col min="9717" max="9717" width="14.21875" style="243" customWidth="1"/>
    <col min="9718" max="9718" width="17.44140625" style="243" customWidth="1"/>
    <col min="9719" max="9719" width="14" style="243" customWidth="1"/>
    <col min="9720" max="9720" width="13.88671875" style="243" customWidth="1"/>
    <col min="9721" max="9722" width="15.33203125" style="243" customWidth="1"/>
    <col min="9723" max="9723" width="13.6640625" style="243" customWidth="1"/>
    <col min="9724" max="9724" width="14.77734375" style="243" customWidth="1"/>
    <col min="9725" max="9725" width="10.88671875" style="243" customWidth="1"/>
    <col min="9726" max="9726" width="15.88671875" style="243" customWidth="1"/>
    <col min="9727" max="9727" width="8.77734375" style="243"/>
    <col min="9728" max="9728" width="11.44140625" style="243" customWidth="1"/>
    <col min="9729" max="9729" width="8.77734375" style="243"/>
    <col min="9730" max="9730" width="10.77734375" style="243" customWidth="1"/>
    <col min="9731" max="9969" width="8.77734375" style="243"/>
    <col min="9970" max="9970" width="33.88671875" style="243" customWidth="1"/>
    <col min="9971" max="9971" width="17.21875" style="243" customWidth="1"/>
    <col min="9972" max="9972" width="14" style="243" customWidth="1"/>
    <col min="9973" max="9973" width="14.21875" style="243" customWidth="1"/>
    <col min="9974" max="9974" width="17.44140625" style="243" customWidth="1"/>
    <col min="9975" max="9975" width="14" style="243" customWidth="1"/>
    <col min="9976" max="9976" width="13.88671875" style="243" customWidth="1"/>
    <col min="9977" max="9978" width="15.33203125" style="243" customWidth="1"/>
    <col min="9979" max="9979" width="13.6640625" style="243" customWidth="1"/>
    <col min="9980" max="9980" width="14.77734375" style="243" customWidth="1"/>
    <col min="9981" max="9981" width="10.88671875" style="243" customWidth="1"/>
    <col min="9982" max="9982" width="15.88671875" style="243" customWidth="1"/>
    <col min="9983" max="9983" width="8.77734375" style="243"/>
    <col min="9984" max="9984" width="11.44140625" style="243" customWidth="1"/>
    <col min="9985" max="9985" width="8.77734375" style="243"/>
    <col min="9986" max="9986" width="10.77734375" style="243" customWidth="1"/>
    <col min="9987" max="10225" width="8.77734375" style="243"/>
    <col min="10226" max="10226" width="33.88671875" style="243" customWidth="1"/>
    <col min="10227" max="10227" width="17.21875" style="243" customWidth="1"/>
    <col min="10228" max="10228" width="14" style="243" customWidth="1"/>
    <col min="10229" max="10229" width="14.21875" style="243" customWidth="1"/>
    <col min="10230" max="10230" width="17.44140625" style="243" customWidth="1"/>
    <col min="10231" max="10231" width="14" style="243" customWidth="1"/>
    <col min="10232" max="10232" width="13.88671875" style="243" customWidth="1"/>
    <col min="10233" max="10234" width="15.33203125" style="243" customWidth="1"/>
    <col min="10235" max="10235" width="13.6640625" style="243" customWidth="1"/>
    <col min="10236" max="10236" width="14.77734375" style="243" customWidth="1"/>
    <col min="10237" max="10237" width="10.88671875" style="243" customWidth="1"/>
    <col min="10238" max="10238" width="15.88671875" style="243" customWidth="1"/>
    <col min="10239" max="10239" width="8.77734375" style="243"/>
    <col min="10240" max="10240" width="11.44140625" style="243" customWidth="1"/>
    <col min="10241" max="10241" width="8.77734375" style="243"/>
    <col min="10242" max="10242" width="10.77734375" style="243" customWidth="1"/>
    <col min="10243" max="10481" width="8.77734375" style="243"/>
    <col min="10482" max="10482" width="33.88671875" style="243" customWidth="1"/>
    <col min="10483" max="10483" width="17.21875" style="243" customWidth="1"/>
    <col min="10484" max="10484" width="14" style="243" customWidth="1"/>
    <col min="10485" max="10485" width="14.21875" style="243" customWidth="1"/>
    <col min="10486" max="10486" width="17.44140625" style="243" customWidth="1"/>
    <col min="10487" max="10487" width="14" style="243" customWidth="1"/>
    <col min="10488" max="10488" width="13.88671875" style="243" customWidth="1"/>
    <col min="10489" max="10490" width="15.33203125" style="243" customWidth="1"/>
    <col min="10491" max="10491" width="13.6640625" style="243" customWidth="1"/>
    <col min="10492" max="10492" width="14.77734375" style="243" customWidth="1"/>
    <col min="10493" max="10493" width="10.88671875" style="243" customWidth="1"/>
    <col min="10494" max="10494" width="15.88671875" style="243" customWidth="1"/>
    <col min="10495" max="10495" width="8.77734375" style="243"/>
    <col min="10496" max="10496" width="11.44140625" style="243" customWidth="1"/>
    <col min="10497" max="10497" width="8.77734375" style="243"/>
    <col min="10498" max="10498" width="10.77734375" style="243" customWidth="1"/>
    <col min="10499" max="10737" width="8.77734375" style="243"/>
    <col min="10738" max="10738" width="33.88671875" style="243" customWidth="1"/>
    <col min="10739" max="10739" width="17.21875" style="243" customWidth="1"/>
    <col min="10740" max="10740" width="14" style="243" customWidth="1"/>
    <col min="10741" max="10741" width="14.21875" style="243" customWidth="1"/>
    <col min="10742" max="10742" width="17.44140625" style="243" customWidth="1"/>
    <col min="10743" max="10743" width="14" style="243" customWidth="1"/>
    <col min="10744" max="10744" width="13.88671875" style="243" customWidth="1"/>
    <col min="10745" max="10746" width="15.33203125" style="243" customWidth="1"/>
    <col min="10747" max="10747" width="13.6640625" style="243" customWidth="1"/>
    <col min="10748" max="10748" width="14.77734375" style="243" customWidth="1"/>
    <col min="10749" max="10749" width="10.88671875" style="243" customWidth="1"/>
    <col min="10750" max="10750" width="15.88671875" style="243" customWidth="1"/>
    <col min="10751" max="10751" width="8.77734375" style="243"/>
    <col min="10752" max="10752" width="11.44140625" style="243" customWidth="1"/>
    <col min="10753" max="10753" width="8.77734375" style="243"/>
    <col min="10754" max="10754" width="10.77734375" style="243" customWidth="1"/>
    <col min="10755" max="10993" width="8.77734375" style="243"/>
    <col min="10994" max="10994" width="33.88671875" style="243" customWidth="1"/>
    <col min="10995" max="10995" width="17.21875" style="243" customWidth="1"/>
    <col min="10996" max="10996" width="14" style="243" customWidth="1"/>
    <col min="10997" max="10997" width="14.21875" style="243" customWidth="1"/>
    <col min="10998" max="10998" width="17.44140625" style="243" customWidth="1"/>
    <col min="10999" max="10999" width="14" style="243" customWidth="1"/>
    <col min="11000" max="11000" width="13.88671875" style="243" customWidth="1"/>
    <col min="11001" max="11002" width="15.33203125" style="243" customWidth="1"/>
    <col min="11003" max="11003" width="13.6640625" style="243" customWidth="1"/>
    <col min="11004" max="11004" width="14.77734375" style="243" customWidth="1"/>
    <col min="11005" max="11005" width="10.88671875" style="243" customWidth="1"/>
    <col min="11006" max="11006" width="15.88671875" style="243" customWidth="1"/>
    <col min="11007" max="11007" width="8.77734375" style="243"/>
    <col min="11008" max="11008" width="11.44140625" style="243" customWidth="1"/>
    <col min="11009" max="11009" width="8.77734375" style="243"/>
    <col min="11010" max="11010" width="10.77734375" style="243" customWidth="1"/>
    <col min="11011" max="11249" width="8.77734375" style="243"/>
    <col min="11250" max="11250" width="33.88671875" style="243" customWidth="1"/>
    <col min="11251" max="11251" width="17.21875" style="243" customWidth="1"/>
    <col min="11252" max="11252" width="14" style="243" customWidth="1"/>
    <col min="11253" max="11253" width="14.21875" style="243" customWidth="1"/>
    <col min="11254" max="11254" width="17.44140625" style="243" customWidth="1"/>
    <col min="11255" max="11255" width="14" style="243" customWidth="1"/>
    <col min="11256" max="11256" width="13.88671875" style="243" customWidth="1"/>
    <col min="11257" max="11258" width="15.33203125" style="243" customWidth="1"/>
    <col min="11259" max="11259" width="13.6640625" style="243" customWidth="1"/>
    <col min="11260" max="11260" width="14.77734375" style="243" customWidth="1"/>
    <col min="11261" max="11261" width="10.88671875" style="243" customWidth="1"/>
    <col min="11262" max="11262" width="15.88671875" style="243" customWidth="1"/>
    <col min="11263" max="11263" width="8.77734375" style="243"/>
    <col min="11264" max="11264" width="11.44140625" style="243" customWidth="1"/>
    <col min="11265" max="11265" width="8.77734375" style="243"/>
    <col min="11266" max="11266" width="10.77734375" style="243" customWidth="1"/>
    <col min="11267" max="11505" width="8.77734375" style="243"/>
    <col min="11506" max="11506" width="33.88671875" style="243" customWidth="1"/>
    <col min="11507" max="11507" width="17.21875" style="243" customWidth="1"/>
    <col min="11508" max="11508" width="14" style="243" customWidth="1"/>
    <col min="11509" max="11509" width="14.21875" style="243" customWidth="1"/>
    <col min="11510" max="11510" width="17.44140625" style="243" customWidth="1"/>
    <col min="11511" max="11511" width="14" style="243" customWidth="1"/>
    <col min="11512" max="11512" width="13.88671875" style="243" customWidth="1"/>
    <col min="11513" max="11514" width="15.33203125" style="243" customWidth="1"/>
    <col min="11515" max="11515" width="13.6640625" style="243" customWidth="1"/>
    <col min="11516" max="11516" width="14.77734375" style="243" customWidth="1"/>
    <col min="11517" max="11517" width="10.88671875" style="243" customWidth="1"/>
    <col min="11518" max="11518" width="15.88671875" style="243" customWidth="1"/>
    <col min="11519" max="11519" width="8.77734375" style="243"/>
    <col min="11520" max="11520" width="11.44140625" style="243" customWidth="1"/>
    <col min="11521" max="11521" width="8.77734375" style="243"/>
    <col min="11522" max="11522" width="10.77734375" style="243" customWidth="1"/>
    <col min="11523" max="11761" width="8.77734375" style="243"/>
    <col min="11762" max="11762" width="33.88671875" style="243" customWidth="1"/>
    <col min="11763" max="11763" width="17.21875" style="243" customWidth="1"/>
    <col min="11764" max="11764" width="14" style="243" customWidth="1"/>
    <col min="11765" max="11765" width="14.21875" style="243" customWidth="1"/>
    <col min="11766" max="11766" width="17.44140625" style="243" customWidth="1"/>
    <col min="11767" max="11767" width="14" style="243" customWidth="1"/>
    <col min="11768" max="11768" width="13.88671875" style="243" customWidth="1"/>
    <col min="11769" max="11770" width="15.33203125" style="243" customWidth="1"/>
    <col min="11771" max="11771" width="13.6640625" style="243" customWidth="1"/>
    <col min="11772" max="11772" width="14.77734375" style="243" customWidth="1"/>
    <col min="11773" max="11773" width="10.88671875" style="243" customWidth="1"/>
    <col min="11774" max="11774" width="15.88671875" style="243" customWidth="1"/>
    <col min="11775" max="11775" width="8.77734375" style="243"/>
    <col min="11776" max="11776" width="11.44140625" style="243" customWidth="1"/>
    <col min="11777" max="11777" width="8.77734375" style="243"/>
    <col min="11778" max="11778" width="10.77734375" style="243" customWidth="1"/>
    <col min="11779" max="12017" width="8.77734375" style="243"/>
    <col min="12018" max="12018" width="33.88671875" style="243" customWidth="1"/>
    <col min="12019" max="12019" width="17.21875" style="243" customWidth="1"/>
    <col min="12020" max="12020" width="14" style="243" customWidth="1"/>
    <col min="12021" max="12021" width="14.21875" style="243" customWidth="1"/>
    <col min="12022" max="12022" width="17.44140625" style="243" customWidth="1"/>
    <col min="12023" max="12023" width="14" style="243" customWidth="1"/>
    <col min="12024" max="12024" width="13.88671875" style="243" customWidth="1"/>
    <col min="12025" max="12026" width="15.33203125" style="243" customWidth="1"/>
    <col min="12027" max="12027" width="13.6640625" style="243" customWidth="1"/>
    <col min="12028" max="12028" width="14.77734375" style="243" customWidth="1"/>
    <col min="12029" max="12029" width="10.88671875" style="243" customWidth="1"/>
    <col min="12030" max="12030" width="15.88671875" style="243" customWidth="1"/>
    <col min="12031" max="12031" width="8.77734375" style="243"/>
    <col min="12032" max="12032" width="11.44140625" style="243" customWidth="1"/>
    <col min="12033" max="12033" width="8.77734375" style="243"/>
    <col min="12034" max="12034" width="10.77734375" style="243" customWidth="1"/>
    <col min="12035" max="12273" width="8.77734375" style="243"/>
    <col min="12274" max="12274" width="33.88671875" style="243" customWidth="1"/>
    <col min="12275" max="12275" width="17.21875" style="243" customWidth="1"/>
    <col min="12276" max="12276" width="14" style="243" customWidth="1"/>
    <col min="12277" max="12277" width="14.21875" style="243" customWidth="1"/>
    <col min="12278" max="12278" width="17.44140625" style="243" customWidth="1"/>
    <col min="12279" max="12279" width="14" style="243" customWidth="1"/>
    <col min="12280" max="12280" width="13.88671875" style="243" customWidth="1"/>
    <col min="12281" max="12282" width="15.33203125" style="243" customWidth="1"/>
    <col min="12283" max="12283" width="13.6640625" style="243" customWidth="1"/>
    <col min="12284" max="12284" width="14.77734375" style="243" customWidth="1"/>
    <col min="12285" max="12285" width="10.88671875" style="243" customWidth="1"/>
    <col min="12286" max="12286" width="15.88671875" style="243" customWidth="1"/>
    <col min="12287" max="12287" width="8.77734375" style="243"/>
    <col min="12288" max="12288" width="11.44140625" style="243" customWidth="1"/>
    <col min="12289" max="12289" width="8.77734375" style="243"/>
    <col min="12290" max="12290" width="10.77734375" style="243" customWidth="1"/>
    <col min="12291" max="12529" width="8.77734375" style="243"/>
    <col min="12530" max="12530" width="33.88671875" style="243" customWidth="1"/>
    <col min="12531" max="12531" width="17.21875" style="243" customWidth="1"/>
    <col min="12532" max="12532" width="14" style="243" customWidth="1"/>
    <col min="12533" max="12533" width="14.21875" style="243" customWidth="1"/>
    <col min="12534" max="12534" width="17.44140625" style="243" customWidth="1"/>
    <col min="12535" max="12535" width="14" style="243" customWidth="1"/>
    <col min="12536" max="12536" width="13.88671875" style="243" customWidth="1"/>
    <col min="12537" max="12538" width="15.33203125" style="243" customWidth="1"/>
    <col min="12539" max="12539" width="13.6640625" style="243" customWidth="1"/>
    <col min="12540" max="12540" width="14.77734375" style="243" customWidth="1"/>
    <col min="12541" max="12541" width="10.88671875" style="243" customWidth="1"/>
    <col min="12542" max="12542" width="15.88671875" style="243" customWidth="1"/>
    <col min="12543" max="12543" width="8.77734375" style="243"/>
    <col min="12544" max="12544" width="11.44140625" style="243" customWidth="1"/>
    <col min="12545" max="12545" width="8.77734375" style="243"/>
    <col min="12546" max="12546" width="10.77734375" style="243" customWidth="1"/>
    <col min="12547" max="12785" width="8.77734375" style="243"/>
    <col min="12786" max="12786" width="33.88671875" style="243" customWidth="1"/>
    <col min="12787" max="12787" width="17.21875" style="243" customWidth="1"/>
    <col min="12788" max="12788" width="14" style="243" customWidth="1"/>
    <col min="12789" max="12789" width="14.21875" style="243" customWidth="1"/>
    <col min="12790" max="12790" width="17.44140625" style="243" customWidth="1"/>
    <col min="12791" max="12791" width="14" style="243" customWidth="1"/>
    <col min="12792" max="12792" width="13.88671875" style="243" customWidth="1"/>
    <col min="12793" max="12794" width="15.33203125" style="243" customWidth="1"/>
    <col min="12795" max="12795" width="13.6640625" style="243" customWidth="1"/>
    <col min="12796" max="12796" width="14.77734375" style="243" customWidth="1"/>
    <col min="12797" max="12797" width="10.88671875" style="243" customWidth="1"/>
    <col min="12798" max="12798" width="15.88671875" style="243" customWidth="1"/>
    <col min="12799" max="12799" width="8.77734375" style="243"/>
    <col min="12800" max="12800" width="11.44140625" style="243" customWidth="1"/>
    <col min="12801" max="12801" width="8.77734375" style="243"/>
    <col min="12802" max="12802" width="10.77734375" style="243" customWidth="1"/>
    <col min="12803" max="13041" width="8.77734375" style="243"/>
    <col min="13042" max="13042" width="33.88671875" style="243" customWidth="1"/>
    <col min="13043" max="13043" width="17.21875" style="243" customWidth="1"/>
    <col min="13044" max="13044" width="14" style="243" customWidth="1"/>
    <col min="13045" max="13045" width="14.21875" style="243" customWidth="1"/>
    <col min="13046" max="13046" width="17.44140625" style="243" customWidth="1"/>
    <col min="13047" max="13047" width="14" style="243" customWidth="1"/>
    <col min="13048" max="13048" width="13.88671875" style="243" customWidth="1"/>
    <col min="13049" max="13050" width="15.33203125" style="243" customWidth="1"/>
    <col min="13051" max="13051" width="13.6640625" style="243" customWidth="1"/>
    <col min="13052" max="13052" width="14.77734375" style="243" customWidth="1"/>
    <col min="13053" max="13053" width="10.88671875" style="243" customWidth="1"/>
    <col min="13054" max="13054" width="15.88671875" style="243" customWidth="1"/>
    <col min="13055" max="13055" width="8.77734375" style="243"/>
    <col min="13056" max="13056" width="11.44140625" style="243" customWidth="1"/>
    <col min="13057" max="13057" width="8.77734375" style="243"/>
    <col min="13058" max="13058" width="10.77734375" style="243" customWidth="1"/>
    <col min="13059" max="13297" width="8.77734375" style="243"/>
    <col min="13298" max="13298" width="33.88671875" style="243" customWidth="1"/>
    <col min="13299" max="13299" width="17.21875" style="243" customWidth="1"/>
    <col min="13300" max="13300" width="14" style="243" customWidth="1"/>
    <col min="13301" max="13301" width="14.21875" style="243" customWidth="1"/>
    <col min="13302" max="13302" width="17.44140625" style="243" customWidth="1"/>
    <col min="13303" max="13303" width="14" style="243" customWidth="1"/>
    <col min="13304" max="13304" width="13.88671875" style="243" customWidth="1"/>
    <col min="13305" max="13306" width="15.33203125" style="243" customWidth="1"/>
    <col min="13307" max="13307" width="13.6640625" style="243" customWidth="1"/>
    <col min="13308" max="13308" width="14.77734375" style="243" customWidth="1"/>
    <col min="13309" max="13309" width="10.88671875" style="243" customWidth="1"/>
    <col min="13310" max="13310" width="15.88671875" style="243" customWidth="1"/>
    <col min="13311" max="13311" width="8.77734375" style="243"/>
    <col min="13312" max="13312" width="11.44140625" style="243" customWidth="1"/>
    <col min="13313" max="13313" width="8.77734375" style="243"/>
    <col min="13314" max="13314" width="10.77734375" style="243" customWidth="1"/>
    <col min="13315" max="13553" width="8.77734375" style="243"/>
    <col min="13554" max="13554" width="33.88671875" style="243" customWidth="1"/>
    <col min="13555" max="13555" width="17.21875" style="243" customWidth="1"/>
    <col min="13556" max="13556" width="14" style="243" customWidth="1"/>
    <col min="13557" max="13557" width="14.21875" style="243" customWidth="1"/>
    <col min="13558" max="13558" width="17.44140625" style="243" customWidth="1"/>
    <col min="13559" max="13559" width="14" style="243" customWidth="1"/>
    <col min="13560" max="13560" width="13.88671875" style="243" customWidth="1"/>
    <col min="13561" max="13562" width="15.33203125" style="243" customWidth="1"/>
    <col min="13563" max="13563" width="13.6640625" style="243" customWidth="1"/>
    <col min="13564" max="13564" width="14.77734375" style="243" customWidth="1"/>
    <col min="13565" max="13565" width="10.88671875" style="243" customWidth="1"/>
    <col min="13566" max="13566" width="15.88671875" style="243" customWidth="1"/>
    <col min="13567" max="13567" width="8.77734375" style="243"/>
    <col min="13568" max="13568" width="11.44140625" style="243" customWidth="1"/>
    <col min="13569" max="13569" width="8.77734375" style="243"/>
    <col min="13570" max="13570" width="10.77734375" style="243" customWidth="1"/>
    <col min="13571" max="13809" width="8.77734375" style="243"/>
    <col min="13810" max="13810" width="33.88671875" style="243" customWidth="1"/>
    <col min="13811" max="13811" width="17.21875" style="243" customWidth="1"/>
    <col min="13812" max="13812" width="14" style="243" customWidth="1"/>
    <col min="13813" max="13813" width="14.21875" style="243" customWidth="1"/>
    <col min="13814" max="13814" width="17.44140625" style="243" customWidth="1"/>
    <col min="13815" max="13815" width="14" style="243" customWidth="1"/>
    <col min="13816" max="13816" width="13.88671875" style="243" customWidth="1"/>
    <col min="13817" max="13818" width="15.33203125" style="243" customWidth="1"/>
    <col min="13819" max="13819" width="13.6640625" style="243" customWidth="1"/>
    <col min="13820" max="13820" width="14.77734375" style="243" customWidth="1"/>
    <col min="13821" max="13821" width="10.88671875" style="243" customWidth="1"/>
    <col min="13822" max="13822" width="15.88671875" style="243" customWidth="1"/>
    <col min="13823" max="13823" width="8.77734375" style="243"/>
    <col min="13824" max="13824" width="11.44140625" style="243" customWidth="1"/>
    <col min="13825" max="13825" width="8.77734375" style="243"/>
    <col min="13826" max="13826" width="10.77734375" style="243" customWidth="1"/>
    <col min="13827" max="14065" width="8.77734375" style="243"/>
    <col min="14066" max="14066" width="33.88671875" style="243" customWidth="1"/>
    <col min="14067" max="14067" width="17.21875" style="243" customWidth="1"/>
    <col min="14068" max="14068" width="14" style="243" customWidth="1"/>
    <col min="14069" max="14069" width="14.21875" style="243" customWidth="1"/>
    <col min="14070" max="14070" width="17.44140625" style="243" customWidth="1"/>
    <col min="14071" max="14071" width="14" style="243" customWidth="1"/>
    <col min="14072" max="14072" width="13.88671875" style="243" customWidth="1"/>
    <col min="14073" max="14074" width="15.33203125" style="243" customWidth="1"/>
    <col min="14075" max="14075" width="13.6640625" style="243" customWidth="1"/>
    <col min="14076" max="14076" width="14.77734375" style="243" customWidth="1"/>
    <col min="14077" max="14077" width="10.88671875" style="243" customWidth="1"/>
    <col min="14078" max="14078" width="15.88671875" style="243" customWidth="1"/>
    <col min="14079" max="14079" width="8.77734375" style="243"/>
    <col min="14080" max="14080" width="11.44140625" style="243" customWidth="1"/>
    <col min="14081" max="14081" width="8.77734375" style="243"/>
    <col min="14082" max="14082" width="10.77734375" style="243" customWidth="1"/>
    <col min="14083" max="14321" width="8.77734375" style="243"/>
    <col min="14322" max="14322" width="33.88671875" style="243" customWidth="1"/>
    <col min="14323" max="14323" width="17.21875" style="243" customWidth="1"/>
    <col min="14324" max="14324" width="14" style="243" customWidth="1"/>
    <col min="14325" max="14325" width="14.21875" style="243" customWidth="1"/>
    <col min="14326" max="14326" width="17.44140625" style="243" customWidth="1"/>
    <col min="14327" max="14327" width="14" style="243" customWidth="1"/>
    <col min="14328" max="14328" width="13.88671875" style="243" customWidth="1"/>
    <col min="14329" max="14330" width="15.33203125" style="243" customWidth="1"/>
    <col min="14331" max="14331" width="13.6640625" style="243" customWidth="1"/>
    <col min="14332" max="14332" width="14.77734375" style="243" customWidth="1"/>
    <col min="14333" max="14333" width="10.88671875" style="243" customWidth="1"/>
    <col min="14334" max="14334" width="15.88671875" style="243" customWidth="1"/>
    <col min="14335" max="14335" width="8.77734375" style="243"/>
    <col min="14336" max="14336" width="11.44140625" style="243" customWidth="1"/>
    <col min="14337" max="14337" width="8.77734375" style="243"/>
    <col min="14338" max="14338" width="10.77734375" style="243" customWidth="1"/>
    <col min="14339" max="14577" width="8.77734375" style="243"/>
    <col min="14578" max="14578" width="33.88671875" style="243" customWidth="1"/>
    <col min="14579" max="14579" width="17.21875" style="243" customWidth="1"/>
    <col min="14580" max="14580" width="14" style="243" customWidth="1"/>
    <col min="14581" max="14581" width="14.21875" style="243" customWidth="1"/>
    <col min="14582" max="14582" width="17.44140625" style="243" customWidth="1"/>
    <col min="14583" max="14583" width="14" style="243" customWidth="1"/>
    <col min="14584" max="14584" width="13.88671875" style="243" customWidth="1"/>
    <col min="14585" max="14586" width="15.33203125" style="243" customWidth="1"/>
    <col min="14587" max="14587" width="13.6640625" style="243" customWidth="1"/>
    <col min="14588" max="14588" width="14.77734375" style="243" customWidth="1"/>
    <col min="14589" max="14589" width="10.88671875" style="243" customWidth="1"/>
    <col min="14590" max="14590" width="15.88671875" style="243" customWidth="1"/>
    <col min="14591" max="14591" width="8.77734375" style="243"/>
    <col min="14592" max="14592" width="11.44140625" style="243" customWidth="1"/>
    <col min="14593" max="14593" width="8.77734375" style="243"/>
    <col min="14594" max="14594" width="10.77734375" style="243" customWidth="1"/>
    <col min="14595" max="14833" width="8.77734375" style="243"/>
    <col min="14834" max="14834" width="33.88671875" style="243" customWidth="1"/>
    <col min="14835" max="14835" width="17.21875" style="243" customWidth="1"/>
    <col min="14836" max="14836" width="14" style="243" customWidth="1"/>
    <col min="14837" max="14837" width="14.21875" style="243" customWidth="1"/>
    <col min="14838" max="14838" width="17.44140625" style="243" customWidth="1"/>
    <col min="14839" max="14839" width="14" style="243" customWidth="1"/>
    <col min="14840" max="14840" width="13.88671875" style="243" customWidth="1"/>
    <col min="14841" max="14842" width="15.33203125" style="243" customWidth="1"/>
    <col min="14843" max="14843" width="13.6640625" style="243" customWidth="1"/>
    <col min="14844" max="14844" width="14.77734375" style="243" customWidth="1"/>
    <col min="14845" max="14845" width="10.88671875" style="243" customWidth="1"/>
    <col min="14846" max="14846" width="15.88671875" style="243" customWidth="1"/>
    <col min="14847" max="14847" width="8.77734375" style="243"/>
    <col min="14848" max="14848" width="11.44140625" style="243" customWidth="1"/>
    <col min="14849" max="14849" width="8.77734375" style="243"/>
    <col min="14850" max="14850" width="10.77734375" style="243" customWidth="1"/>
    <col min="14851" max="15089" width="8.77734375" style="243"/>
    <col min="15090" max="15090" width="33.88671875" style="243" customWidth="1"/>
    <col min="15091" max="15091" width="17.21875" style="243" customWidth="1"/>
    <col min="15092" max="15092" width="14" style="243" customWidth="1"/>
    <col min="15093" max="15093" width="14.21875" style="243" customWidth="1"/>
    <col min="15094" max="15094" width="17.44140625" style="243" customWidth="1"/>
    <col min="15095" max="15095" width="14" style="243" customWidth="1"/>
    <col min="15096" max="15096" width="13.88671875" style="243" customWidth="1"/>
    <col min="15097" max="15098" width="15.33203125" style="243" customWidth="1"/>
    <col min="15099" max="15099" width="13.6640625" style="243" customWidth="1"/>
    <col min="15100" max="15100" width="14.77734375" style="243" customWidth="1"/>
    <col min="15101" max="15101" width="10.88671875" style="243" customWidth="1"/>
    <col min="15102" max="15102" width="15.88671875" style="243" customWidth="1"/>
    <col min="15103" max="15103" width="8.77734375" style="243"/>
    <col min="15104" max="15104" width="11.44140625" style="243" customWidth="1"/>
    <col min="15105" max="15105" width="8.77734375" style="243"/>
    <col min="15106" max="15106" width="10.77734375" style="243" customWidth="1"/>
    <col min="15107" max="15345" width="8.77734375" style="243"/>
    <col min="15346" max="15346" width="33.88671875" style="243" customWidth="1"/>
    <col min="15347" max="15347" width="17.21875" style="243" customWidth="1"/>
    <col min="15348" max="15348" width="14" style="243" customWidth="1"/>
    <col min="15349" max="15349" width="14.21875" style="243" customWidth="1"/>
    <col min="15350" max="15350" width="17.44140625" style="243" customWidth="1"/>
    <col min="15351" max="15351" width="14" style="243" customWidth="1"/>
    <col min="15352" max="15352" width="13.88671875" style="243" customWidth="1"/>
    <col min="15353" max="15354" width="15.33203125" style="243" customWidth="1"/>
    <col min="15355" max="15355" width="13.6640625" style="243" customWidth="1"/>
    <col min="15356" max="15356" width="14.77734375" style="243" customWidth="1"/>
    <col min="15357" max="15357" width="10.88671875" style="243" customWidth="1"/>
    <col min="15358" max="15358" width="15.88671875" style="243" customWidth="1"/>
    <col min="15359" max="15359" width="8.77734375" style="243"/>
    <col min="15360" max="15360" width="11.44140625" style="243" customWidth="1"/>
    <col min="15361" max="15361" width="8.77734375" style="243"/>
    <col min="15362" max="15362" width="10.77734375" style="243" customWidth="1"/>
    <col min="15363" max="15601" width="8.77734375" style="243"/>
    <col min="15602" max="15602" width="33.88671875" style="243" customWidth="1"/>
    <col min="15603" max="15603" width="17.21875" style="243" customWidth="1"/>
    <col min="15604" max="15604" width="14" style="243" customWidth="1"/>
    <col min="15605" max="15605" width="14.21875" style="243" customWidth="1"/>
    <col min="15606" max="15606" width="17.44140625" style="243" customWidth="1"/>
    <col min="15607" max="15607" width="14" style="243" customWidth="1"/>
    <col min="15608" max="15608" width="13.88671875" style="243" customWidth="1"/>
    <col min="15609" max="15610" width="15.33203125" style="243" customWidth="1"/>
    <col min="15611" max="15611" width="13.6640625" style="243" customWidth="1"/>
    <col min="15612" max="15612" width="14.77734375" style="243" customWidth="1"/>
    <col min="15613" max="15613" width="10.88671875" style="243" customWidth="1"/>
    <col min="15614" max="15614" width="15.88671875" style="243" customWidth="1"/>
    <col min="15615" max="15615" width="8.77734375" style="243"/>
    <col min="15616" max="15616" width="11.44140625" style="243" customWidth="1"/>
    <col min="15617" max="15617" width="8.77734375" style="243"/>
    <col min="15618" max="15618" width="10.77734375" style="243" customWidth="1"/>
    <col min="15619" max="15857" width="8.77734375" style="243"/>
    <col min="15858" max="15858" width="33.88671875" style="243" customWidth="1"/>
    <col min="15859" max="15859" width="17.21875" style="243" customWidth="1"/>
    <col min="15860" max="15860" width="14" style="243" customWidth="1"/>
    <col min="15861" max="15861" width="14.21875" style="243" customWidth="1"/>
    <col min="15862" max="15862" width="17.44140625" style="243" customWidth="1"/>
    <col min="15863" max="15863" width="14" style="243" customWidth="1"/>
    <col min="15864" max="15864" width="13.88671875" style="243" customWidth="1"/>
    <col min="15865" max="15866" width="15.33203125" style="243" customWidth="1"/>
    <col min="15867" max="15867" width="13.6640625" style="243" customWidth="1"/>
    <col min="15868" max="15868" width="14.77734375" style="243" customWidth="1"/>
    <col min="15869" max="15869" width="10.88671875" style="243" customWidth="1"/>
    <col min="15870" max="15870" width="15.88671875" style="243" customWidth="1"/>
    <col min="15871" max="15871" width="8.77734375" style="243"/>
    <col min="15872" max="15872" width="11.44140625" style="243" customWidth="1"/>
    <col min="15873" max="15873" width="8.77734375" style="243"/>
    <col min="15874" max="15874" width="10.77734375" style="243" customWidth="1"/>
    <col min="15875" max="16113" width="8.77734375" style="243"/>
    <col min="16114" max="16114" width="33.88671875" style="243" customWidth="1"/>
    <col min="16115" max="16115" width="17.21875" style="243" customWidth="1"/>
    <col min="16116" max="16116" width="14" style="243" customWidth="1"/>
    <col min="16117" max="16117" width="14.21875" style="243" customWidth="1"/>
    <col min="16118" max="16118" width="17.44140625" style="243" customWidth="1"/>
    <col min="16119" max="16119" width="14" style="243" customWidth="1"/>
    <col min="16120" max="16120" width="13.88671875" style="243" customWidth="1"/>
    <col min="16121" max="16122" width="15.33203125" style="243" customWidth="1"/>
    <col min="16123" max="16123" width="13.6640625" style="243" customWidth="1"/>
    <col min="16124" max="16124" width="14.77734375" style="243" customWidth="1"/>
    <col min="16125" max="16125" width="10.88671875" style="243" customWidth="1"/>
    <col min="16126" max="16126" width="15.88671875" style="243" customWidth="1"/>
    <col min="16127" max="16127" width="8.77734375" style="243"/>
    <col min="16128" max="16128" width="11.44140625" style="243" customWidth="1"/>
    <col min="16129" max="16129" width="8.77734375" style="243"/>
    <col min="16130" max="16130" width="10.77734375" style="243" customWidth="1"/>
    <col min="16131" max="16384" width="8.77734375" style="243"/>
  </cols>
  <sheetData>
    <row r="1" spans="1:12" ht="18" customHeight="1">
      <c r="A1" s="246"/>
    </row>
    <row r="2" spans="1:12" s="239" customFormat="1" ht="26.7" customHeight="1">
      <c r="A2" s="287" t="s">
        <v>1778</v>
      </c>
      <c r="B2" s="288"/>
      <c r="C2" s="288"/>
      <c r="D2" s="288"/>
      <c r="E2" s="288"/>
      <c r="F2" s="288"/>
      <c r="G2" s="288"/>
      <c r="H2" s="288"/>
      <c r="I2" s="288"/>
      <c r="J2" s="288"/>
      <c r="K2" s="288"/>
      <c r="L2" s="288"/>
    </row>
    <row r="3" spans="1:12" s="240" customFormat="1" ht="25.5" customHeight="1">
      <c r="A3" s="247" t="s">
        <v>0</v>
      </c>
      <c r="B3" s="247"/>
      <c r="C3" s="247"/>
      <c r="D3" s="247" t="s">
        <v>1</v>
      </c>
      <c r="E3" s="281"/>
      <c r="F3" s="282"/>
      <c r="G3" s="247"/>
      <c r="H3" s="247"/>
      <c r="I3" s="281"/>
      <c r="J3" s="281"/>
      <c r="K3" s="283" t="s">
        <v>2</v>
      </c>
      <c r="L3" s="281"/>
    </row>
    <row r="4" spans="1:12" s="240" customFormat="1" ht="24.45" customHeight="1">
      <c r="A4" s="284" t="s">
        <v>3</v>
      </c>
      <c r="B4" s="284"/>
      <c r="C4" s="284"/>
      <c r="D4" s="320" t="s">
        <v>1779</v>
      </c>
      <c r="E4" s="281"/>
      <c r="F4" s="282"/>
      <c r="G4" s="247"/>
      <c r="H4" s="247"/>
      <c r="I4" s="281"/>
      <c r="J4" s="281"/>
      <c r="K4" s="283" t="s">
        <v>4</v>
      </c>
      <c r="L4" s="285"/>
    </row>
    <row r="5" spans="1:12" s="241" customFormat="1" ht="16.2" customHeight="1">
      <c r="A5" s="289" t="s">
        <v>5</v>
      </c>
      <c r="B5" s="289"/>
      <c r="C5" s="289" t="s">
        <v>6</v>
      </c>
      <c r="D5" s="289"/>
      <c r="E5" s="289"/>
      <c r="F5" s="289" t="s">
        <v>7</v>
      </c>
      <c r="G5" s="289"/>
      <c r="H5" s="289"/>
      <c r="I5" s="289" t="s">
        <v>8</v>
      </c>
      <c r="J5" s="289"/>
      <c r="K5" s="289"/>
      <c r="L5" s="293" t="s">
        <v>9</v>
      </c>
    </row>
    <row r="6" spans="1:12" s="241" customFormat="1" ht="28.8">
      <c r="A6" s="289"/>
      <c r="B6" s="289"/>
      <c r="C6" s="248" t="s">
        <v>10</v>
      </c>
      <c r="D6" s="249" t="s">
        <v>11</v>
      </c>
      <c r="E6" s="248" t="s">
        <v>12</v>
      </c>
      <c r="F6" s="249" t="s">
        <v>10</v>
      </c>
      <c r="G6" s="248" t="s">
        <v>11</v>
      </c>
      <c r="H6" s="248" t="s">
        <v>12</v>
      </c>
      <c r="I6" s="248" t="s">
        <v>10</v>
      </c>
      <c r="J6" s="248" t="s">
        <v>11</v>
      </c>
      <c r="K6" s="249" t="s">
        <v>12</v>
      </c>
      <c r="L6" s="293"/>
    </row>
    <row r="7" spans="1:12" s="242" customFormat="1" ht="16.2" customHeight="1">
      <c r="A7" s="290" t="s">
        <v>13</v>
      </c>
      <c r="B7" s="290"/>
      <c r="C7" s="250" t="s">
        <v>14</v>
      </c>
      <c r="D7" s="251" t="s">
        <v>15</v>
      </c>
      <c r="E7" s="250" t="s">
        <v>16</v>
      </c>
      <c r="F7" s="251" t="s">
        <v>17</v>
      </c>
      <c r="G7" s="250" t="s">
        <v>18</v>
      </c>
      <c r="H7" s="250" t="s">
        <v>19</v>
      </c>
      <c r="I7" s="250" t="s">
        <v>20</v>
      </c>
      <c r="J7" s="250" t="s">
        <v>21</v>
      </c>
      <c r="K7" s="251" t="s">
        <v>22</v>
      </c>
      <c r="L7" s="251" t="s">
        <v>23</v>
      </c>
    </row>
    <row r="8" spans="1:12" s="241" customFormat="1" ht="18" customHeight="1">
      <c r="A8" s="301" t="s">
        <v>24</v>
      </c>
      <c r="B8" s="302"/>
      <c r="C8" s="252"/>
      <c r="D8" s="252"/>
      <c r="E8" s="252"/>
      <c r="F8" s="253"/>
      <c r="G8" s="252"/>
      <c r="H8" s="252"/>
      <c r="I8" s="252"/>
      <c r="J8" s="252"/>
      <c r="K8" s="253"/>
      <c r="L8" s="259"/>
    </row>
    <row r="9" spans="1:12" s="242" customFormat="1" ht="18" customHeight="1">
      <c r="A9" s="303" t="s">
        <v>25</v>
      </c>
      <c r="B9" s="303"/>
      <c r="C9" s="254"/>
      <c r="D9" s="254"/>
      <c r="E9" s="255"/>
      <c r="F9" s="254"/>
      <c r="G9" s="254"/>
      <c r="H9" s="254"/>
      <c r="I9" s="255"/>
      <c r="J9" s="255"/>
      <c r="K9" s="255"/>
      <c r="L9" s="260"/>
    </row>
    <row r="10" spans="1:12" s="242" customFormat="1" ht="18" customHeight="1">
      <c r="A10" s="286" t="s">
        <v>26</v>
      </c>
      <c r="B10" s="286"/>
      <c r="C10" s="254"/>
      <c r="D10" s="254"/>
      <c r="E10" s="256"/>
      <c r="F10" s="254"/>
      <c r="G10" s="254"/>
      <c r="H10" s="257"/>
      <c r="I10" s="256"/>
      <c r="J10" s="256"/>
      <c r="K10" s="255"/>
      <c r="L10" s="260"/>
    </row>
    <row r="11" spans="1:12" s="242" customFormat="1" ht="18" customHeight="1">
      <c r="A11" s="286" t="s">
        <v>27</v>
      </c>
      <c r="B11" s="286"/>
      <c r="C11" s="254"/>
      <c r="D11" s="254"/>
      <c r="E11" s="256"/>
      <c r="F11" s="254"/>
      <c r="G11" s="254"/>
      <c r="H11" s="257"/>
      <c r="I11" s="256"/>
      <c r="J11" s="256"/>
      <c r="K11" s="255"/>
      <c r="L11" s="260"/>
    </row>
    <row r="12" spans="1:12" s="242" customFormat="1" ht="18" customHeight="1">
      <c r="A12" s="286" t="s">
        <v>28</v>
      </c>
      <c r="B12" s="286"/>
      <c r="C12" s="254"/>
      <c r="D12" s="254"/>
      <c r="E12" s="256"/>
      <c r="F12" s="254"/>
      <c r="G12" s="254"/>
      <c r="H12" s="257"/>
      <c r="I12" s="256"/>
      <c r="J12" s="256"/>
      <c r="K12" s="255"/>
      <c r="L12" s="260"/>
    </row>
    <row r="13" spans="1:12" s="242" customFormat="1" ht="30" customHeight="1">
      <c r="A13" s="286" t="s">
        <v>29</v>
      </c>
      <c r="B13" s="286"/>
      <c r="C13" s="254"/>
      <c r="D13" s="254"/>
      <c r="E13" s="256"/>
      <c r="F13" s="254"/>
      <c r="G13" s="254"/>
      <c r="H13" s="257"/>
      <c r="I13" s="255"/>
      <c r="J13" s="256"/>
      <c r="K13" s="255"/>
      <c r="L13" s="260"/>
    </row>
    <row r="14" spans="1:12" s="242" customFormat="1" ht="29.25" customHeight="1">
      <c r="A14" s="299" t="s">
        <v>30</v>
      </c>
      <c r="B14" s="300"/>
      <c r="C14" s="254"/>
      <c r="D14" s="254"/>
      <c r="E14" s="256"/>
      <c r="F14" s="254"/>
      <c r="G14" s="254"/>
      <c r="H14" s="257"/>
      <c r="I14" s="256"/>
      <c r="J14" s="256"/>
      <c r="K14" s="255"/>
      <c r="L14" s="260"/>
    </row>
    <row r="15" spans="1:12" s="242" customFormat="1" ht="18" customHeight="1">
      <c r="A15" s="286" t="s">
        <v>31</v>
      </c>
      <c r="B15" s="286"/>
      <c r="C15" s="254"/>
      <c r="D15" s="254"/>
      <c r="E15" s="256"/>
      <c r="F15" s="254"/>
      <c r="G15" s="254"/>
      <c r="H15" s="257"/>
      <c r="I15" s="256"/>
      <c r="J15" s="256"/>
      <c r="K15" s="255"/>
      <c r="L15" s="260"/>
    </row>
    <row r="16" spans="1:12" s="242" customFormat="1" ht="18" customHeight="1">
      <c r="A16" s="286" t="s">
        <v>32</v>
      </c>
      <c r="B16" s="286"/>
      <c r="C16" s="254"/>
      <c r="D16" s="254"/>
      <c r="E16" s="256"/>
      <c r="F16" s="254"/>
      <c r="G16" s="254"/>
      <c r="H16" s="257"/>
      <c r="I16" s="255"/>
      <c r="J16" s="256"/>
      <c r="K16" s="255"/>
      <c r="L16" s="260"/>
    </row>
    <row r="17" spans="1:12" s="242" customFormat="1" ht="18" customHeight="1">
      <c r="A17" s="294" t="s">
        <v>33</v>
      </c>
      <c r="B17" s="294"/>
      <c r="C17" s="254"/>
      <c r="D17" s="254"/>
      <c r="E17" s="256"/>
      <c r="F17" s="254"/>
      <c r="G17" s="254"/>
      <c r="H17" s="257"/>
      <c r="I17" s="256"/>
      <c r="J17" s="256"/>
      <c r="K17" s="255"/>
      <c r="L17" s="260"/>
    </row>
    <row r="18" spans="1:12" s="242" customFormat="1" ht="18" customHeight="1">
      <c r="A18" s="294" t="s">
        <v>34</v>
      </c>
      <c r="B18" s="294"/>
      <c r="C18" s="254"/>
      <c r="D18" s="254"/>
      <c r="E18" s="256"/>
      <c r="F18" s="254"/>
      <c r="G18" s="254"/>
      <c r="H18" s="257"/>
      <c r="I18" s="256"/>
      <c r="J18" s="256"/>
      <c r="K18" s="255"/>
      <c r="L18" s="260"/>
    </row>
    <row r="19" spans="1:12" s="241" customFormat="1" ht="18" customHeight="1">
      <c r="A19" s="295" t="s">
        <v>35</v>
      </c>
      <c r="B19" s="296"/>
      <c r="C19" s="258"/>
      <c r="D19" s="258"/>
      <c r="E19" s="258"/>
      <c r="F19" s="258"/>
      <c r="G19" s="258"/>
      <c r="H19" s="257"/>
      <c r="I19" s="258"/>
      <c r="J19" s="256"/>
      <c r="K19" s="258"/>
      <c r="L19" s="259"/>
    </row>
    <row r="20" spans="1:12" s="242" customFormat="1" ht="18" customHeight="1">
      <c r="A20" s="297" t="s">
        <v>36</v>
      </c>
      <c r="B20" s="298"/>
      <c r="C20" s="254"/>
      <c r="D20" s="254"/>
      <c r="E20" s="256"/>
      <c r="F20" s="254"/>
      <c r="G20" s="254"/>
      <c r="H20" s="257"/>
      <c r="I20" s="255"/>
      <c r="J20" s="256"/>
      <c r="K20" s="255"/>
      <c r="L20" s="260"/>
    </row>
    <row r="21" spans="1:12" s="242" customFormat="1" ht="18" customHeight="1">
      <c r="A21" s="297" t="s">
        <v>37</v>
      </c>
      <c r="B21" s="298"/>
      <c r="C21" s="254"/>
      <c r="D21" s="254"/>
      <c r="E21" s="256"/>
      <c r="F21" s="254"/>
      <c r="G21" s="254"/>
      <c r="H21" s="257"/>
      <c r="I21" s="255"/>
      <c r="J21" s="256"/>
      <c r="K21" s="255"/>
      <c r="L21" s="260"/>
    </row>
    <row r="22" spans="1:12" s="242" customFormat="1" ht="18" customHeight="1">
      <c r="A22" s="297" t="s">
        <v>38</v>
      </c>
      <c r="B22" s="298"/>
      <c r="C22" s="254"/>
      <c r="D22" s="254"/>
      <c r="E22" s="256"/>
      <c r="F22" s="254"/>
      <c r="G22" s="254"/>
      <c r="H22" s="257"/>
      <c r="I22" s="255"/>
      <c r="J22" s="256"/>
      <c r="K22" s="255"/>
      <c r="L22" s="260"/>
    </row>
    <row r="23" spans="1:12" s="242" customFormat="1" ht="18" customHeight="1">
      <c r="A23" s="291" t="s">
        <v>12</v>
      </c>
      <c r="B23" s="291"/>
      <c r="C23" s="256"/>
      <c r="D23" s="256"/>
      <c r="E23" s="256"/>
      <c r="F23" s="256"/>
      <c r="G23" s="256"/>
      <c r="H23" s="256"/>
      <c r="I23" s="256"/>
      <c r="J23" s="256"/>
      <c r="K23" s="256"/>
      <c r="L23" s="260"/>
    </row>
    <row r="24" spans="1:12" hidden="1">
      <c r="A24" s="292"/>
      <c r="B24" s="292"/>
      <c r="C24" s="292"/>
      <c r="D24" s="292"/>
      <c r="E24" s="292"/>
      <c r="F24" s="292"/>
      <c r="G24" s="292"/>
      <c r="H24" s="292"/>
      <c r="I24" s="292"/>
      <c r="J24" s="292"/>
      <c r="K24" s="292"/>
    </row>
    <row r="25" spans="1:12" s="244" customFormat="1" ht="31.2" hidden="1">
      <c r="L25" s="244" t="s">
        <v>39</v>
      </c>
    </row>
    <row r="26" spans="1:12" s="244" customFormat="1" ht="31.2" hidden="1">
      <c r="L26" s="244" t="s">
        <v>40</v>
      </c>
    </row>
    <row r="27" spans="1:12" s="244" customFormat="1" ht="31.2" hidden="1">
      <c r="L27" s="244" t="s">
        <v>41</v>
      </c>
    </row>
    <row r="28" spans="1:12" s="244" customFormat="1" ht="31.2" hidden="1">
      <c r="L28" s="244" t="s">
        <v>42</v>
      </c>
    </row>
    <row r="29" spans="1:12" s="244" customFormat="1" ht="31.2" hidden="1">
      <c r="L29" s="244" t="s">
        <v>43</v>
      </c>
    </row>
    <row r="30" spans="1:12" s="244" customFormat="1" ht="31.2" hidden="1">
      <c r="L30" s="244" t="s">
        <v>44</v>
      </c>
    </row>
    <row r="31" spans="1:12" s="244" customFormat="1" hidden="1">
      <c r="L31" s="244" t="s">
        <v>12</v>
      </c>
    </row>
    <row r="33" spans="1:3" s="245" customFormat="1">
      <c r="A33" s="245" t="s">
        <v>45</v>
      </c>
      <c r="C33" s="245" t="s">
        <v>46</v>
      </c>
    </row>
  </sheetData>
  <mergeCells count="24">
    <mergeCell ref="A23:B23"/>
    <mergeCell ref="A24:K24"/>
    <mergeCell ref="L5:L6"/>
    <mergeCell ref="A5:B6"/>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2:L2"/>
    <mergeCell ref="C5:E5"/>
    <mergeCell ref="F5:H5"/>
    <mergeCell ref="I5:K5"/>
    <mergeCell ref="A7:B7"/>
  </mergeCells>
  <phoneticPr fontId="46" type="noConversion"/>
  <pageMargins left="0.78740157480314998" right="0.70866141732283505" top="0.74803149606299202" bottom="0.74803149606299202" header="0.31496062992126" footer="0.31496062992126"/>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0"/>
  <sheetViews>
    <sheetView workbookViewId="0">
      <selection activeCell="E16" sqref="E16"/>
    </sheetView>
  </sheetViews>
  <sheetFormatPr defaultColWidth="9.77734375" defaultRowHeight="17.399999999999999"/>
  <cols>
    <col min="1" max="1" width="7.44140625" style="119" customWidth="1"/>
    <col min="2" max="2" width="11.33203125" style="120" customWidth="1"/>
    <col min="3" max="3" width="16.77734375" style="119" customWidth="1"/>
    <col min="4" max="4" width="33" style="121" customWidth="1"/>
    <col min="5" max="5" width="11.33203125" style="122" customWidth="1"/>
    <col min="6" max="6" width="36.21875" style="121" customWidth="1"/>
    <col min="7" max="7" width="9.77734375" style="120" customWidth="1"/>
    <col min="8" max="8" width="36.21875" style="119" customWidth="1"/>
    <col min="9" max="238" width="9.77734375" style="123"/>
    <col min="239" max="239" width="15.6640625" style="123" customWidth="1"/>
    <col min="240" max="240" width="28.21875" style="123" customWidth="1"/>
    <col min="241" max="241" width="26.77734375" style="123" customWidth="1"/>
    <col min="242" max="242" width="18.88671875" style="123" customWidth="1"/>
    <col min="243" max="243" width="16.77734375" style="123" customWidth="1"/>
    <col min="244" max="247" width="12.6640625" style="123" customWidth="1"/>
    <col min="248" max="248" width="17.21875" style="123" customWidth="1"/>
    <col min="249" max="250" width="12.6640625" style="123" customWidth="1"/>
    <col min="251" max="251" width="15.6640625" style="123" customWidth="1"/>
    <col min="252" max="255" width="12.6640625" style="123" customWidth="1"/>
    <col min="256" max="256" width="16.33203125" style="123" customWidth="1"/>
    <col min="257" max="258" width="12.6640625" style="123" customWidth="1"/>
    <col min="259" max="259" width="14.77734375" style="123" customWidth="1"/>
    <col min="260" max="494" width="9.77734375" style="123"/>
    <col min="495" max="495" width="15.6640625" style="123" customWidth="1"/>
    <col min="496" max="496" width="28.21875" style="123" customWidth="1"/>
    <col min="497" max="497" width="26.77734375" style="123" customWidth="1"/>
    <col min="498" max="498" width="18.88671875" style="123" customWidth="1"/>
    <col min="499" max="499" width="16.77734375" style="123" customWidth="1"/>
    <col min="500" max="503" width="12.6640625" style="123" customWidth="1"/>
    <col min="504" max="504" width="17.21875" style="123" customWidth="1"/>
    <col min="505" max="506" width="12.6640625" style="123" customWidth="1"/>
    <col min="507" max="507" width="15.6640625" style="123" customWidth="1"/>
    <col min="508" max="511" width="12.6640625" style="123" customWidth="1"/>
    <col min="512" max="512" width="16.33203125" style="123" customWidth="1"/>
    <col min="513" max="514" width="12.6640625" style="123" customWidth="1"/>
    <col min="515" max="515" width="14.77734375" style="123" customWidth="1"/>
    <col min="516" max="750" width="9.77734375" style="123"/>
    <col min="751" max="751" width="15.6640625" style="123" customWidth="1"/>
    <col min="752" max="752" width="28.21875" style="123" customWidth="1"/>
    <col min="753" max="753" width="26.77734375" style="123" customWidth="1"/>
    <col min="754" max="754" width="18.88671875" style="123" customWidth="1"/>
    <col min="755" max="755" width="16.77734375" style="123" customWidth="1"/>
    <col min="756" max="759" width="12.6640625" style="123" customWidth="1"/>
    <col min="760" max="760" width="17.21875" style="123" customWidth="1"/>
    <col min="761" max="762" width="12.6640625" style="123" customWidth="1"/>
    <col min="763" max="763" width="15.6640625" style="123" customWidth="1"/>
    <col min="764" max="767" width="12.6640625" style="123" customWidth="1"/>
    <col min="768" max="768" width="16.33203125" style="123" customWidth="1"/>
    <col min="769" max="770" width="12.6640625" style="123" customWidth="1"/>
    <col min="771" max="771" width="14.77734375" style="123" customWidth="1"/>
    <col min="772" max="1006" width="9.77734375" style="123"/>
    <col min="1007" max="1007" width="15.6640625" style="123" customWidth="1"/>
    <col min="1008" max="1008" width="28.21875" style="123" customWidth="1"/>
    <col min="1009" max="1009" width="26.77734375" style="123" customWidth="1"/>
    <col min="1010" max="1010" width="18.88671875" style="123" customWidth="1"/>
    <col min="1011" max="1011" width="16.77734375" style="123" customWidth="1"/>
    <col min="1012" max="1015" width="12.6640625" style="123" customWidth="1"/>
    <col min="1016" max="1016" width="17.21875" style="123" customWidth="1"/>
    <col min="1017" max="1018" width="12.6640625" style="123" customWidth="1"/>
    <col min="1019" max="1019" width="15.6640625" style="123" customWidth="1"/>
    <col min="1020" max="1023" width="12.6640625" style="123" customWidth="1"/>
    <col min="1024" max="1024" width="16.33203125" style="123" customWidth="1"/>
    <col min="1025" max="1026" width="12.6640625" style="123" customWidth="1"/>
    <col min="1027" max="1027" width="14.77734375" style="123" customWidth="1"/>
    <col min="1028" max="1262" width="9.77734375" style="123"/>
    <col min="1263" max="1263" width="15.6640625" style="123" customWidth="1"/>
    <col min="1264" max="1264" width="28.21875" style="123" customWidth="1"/>
    <col min="1265" max="1265" width="26.77734375" style="123" customWidth="1"/>
    <col min="1266" max="1266" width="18.88671875" style="123" customWidth="1"/>
    <col min="1267" max="1267" width="16.77734375" style="123" customWidth="1"/>
    <col min="1268" max="1271" width="12.6640625" style="123" customWidth="1"/>
    <col min="1272" max="1272" width="17.21875" style="123" customWidth="1"/>
    <col min="1273" max="1274" width="12.6640625" style="123" customWidth="1"/>
    <col min="1275" max="1275" width="15.6640625" style="123" customWidth="1"/>
    <col min="1276" max="1279" width="12.6640625" style="123" customWidth="1"/>
    <col min="1280" max="1280" width="16.33203125" style="123" customWidth="1"/>
    <col min="1281" max="1282" width="12.6640625" style="123" customWidth="1"/>
    <col min="1283" max="1283" width="14.77734375" style="123" customWidth="1"/>
    <col min="1284" max="1518" width="9.77734375" style="123"/>
    <col min="1519" max="1519" width="15.6640625" style="123" customWidth="1"/>
    <col min="1520" max="1520" width="28.21875" style="123" customWidth="1"/>
    <col min="1521" max="1521" width="26.77734375" style="123" customWidth="1"/>
    <col min="1522" max="1522" width="18.88671875" style="123" customWidth="1"/>
    <col min="1523" max="1523" width="16.77734375" style="123" customWidth="1"/>
    <col min="1524" max="1527" width="12.6640625" style="123" customWidth="1"/>
    <col min="1528" max="1528" width="17.21875" style="123" customWidth="1"/>
    <col min="1529" max="1530" width="12.6640625" style="123" customWidth="1"/>
    <col min="1531" max="1531" width="15.6640625" style="123" customWidth="1"/>
    <col min="1532" max="1535" width="12.6640625" style="123" customWidth="1"/>
    <col min="1536" max="1536" width="16.33203125" style="123" customWidth="1"/>
    <col min="1537" max="1538" width="12.6640625" style="123" customWidth="1"/>
    <col min="1539" max="1539" width="14.77734375" style="123" customWidth="1"/>
    <col min="1540" max="1774" width="9.77734375" style="123"/>
    <col min="1775" max="1775" width="15.6640625" style="123" customWidth="1"/>
    <col min="1776" max="1776" width="28.21875" style="123" customWidth="1"/>
    <col min="1777" max="1777" width="26.77734375" style="123" customWidth="1"/>
    <col min="1778" max="1778" width="18.88671875" style="123" customWidth="1"/>
    <col min="1779" max="1779" width="16.77734375" style="123" customWidth="1"/>
    <col min="1780" max="1783" width="12.6640625" style="123" customWidth="1"/>
    <col min="1784" max="1784" width="17.21875" style="123" customWidth="1"/>
    <col min="1785" max="1786" width="12.6640625" style="123" customWidth="1"/>
    <col min="1787" max="1787" width="15.6640625" style="123" customWidth="1"/>
    <col min="1788" max="1791" width="12.6640625" style="123" customWidth="1"/>
    <col min="1792" max="1792" width="16.33203125" style="123" customWidth="1"/>
    <col min="1793" max="1794" width="12.6640625" style="123" customWidth="1"/>
    <col min="1795" max="1795" width="14.77734375" style="123" customWidth="1"/>
    <col min="1796" max="2030" width="9.77734375" style="123"/>
    <col min="2031" max="2031" width="15.6640625" style="123" customWidth="1"/>
    <col min="2032" max="2032" width="28.21875" style="123" customWidth="1"/>
    <col min="2033" max="2033" width="26.77734375" style="123" customWidth="1"/>
    <col min="2034" max="2034" width="18.88671875" style="123" customWidth="1"/>
    <col min="2035" max="2035" width="16.77734375" style="123" customWidth="1"/>
    <col min="2036" max="2039" width="12.6640625" style="123" customWidth="1"/>
    <col min="2040" max="2040" width="17.21875" style="123" customWidth="1"/>
    <col min="2041" max="2042" width="12.6640625" style="123" customWidth="1"/>
    <col min="2043" max="2043" width="15.6640625" style="123" customWidth="1"/>
    <col min="2044" max="2047" width="12.6640625" style="123" customWidth="1"/>
    <col min="2048" max="2048" width="16.33203125" style="123" customWidth="1"/>
    <col min="2049" max="2050" width="12.6640625" style="123" customWidth="1"/>
    <col min="2051" max="2051" width="14.77734375" style="123" customWidth="1"/>
    <col min="2052" max="2286" width="9.77734375" style="123"/>
    <col min="2287" max="2287" width="15.6640625" style="123" customWidth="1"/>
    <col min="2288" max="2288" width="28.21875" style="123" customWidth="1"/>
    <col min="2289" max="2289" width="26.77734375" style="123" customWidth="1"/>
    <col min="2290" max="2290" width="18.88671875" style="123" customWidth="1"/>
    <col min="2291" max="2291" width="16.77734375" style="123" customWidth="1"/>
    <col min="2292" max="2295" width="12.6640625" style="123" customWidth="1"/>
    <col min="2296" max="2296" width="17.21875" style="123" customWidth="1"/>
    <col min="2297" max="2298" width="12.6640625" style="123" customWidth="1"/>
    <col min="2299" max="2299" width="15.6640625" style="123" customWidth="1"/>
    <col min="2300" max="2303" width="12.6640625" style="123" customWidth="1"/>
    <col min="2304" max="2304" width="16.33203125" style="123" customWidth="1"/>
    <col min="2305" max="2306" width="12.6640625" style="123" customWidth="1"/>
    <col min="2307" max="2307" width="14.77734375" style="123" customWidth="1"/>
    <col min="2308" max="2542" width="9.77734375" style="123"/>
    <col min="2543" max="2543" width="15.6640625" style="123" customWidth="1"/>
    <col min="2544" max="2544" width="28.21875" style="123" customWidth="1"/>
    <col min="2545" max="2545" width="26.77734375" style="123" customWidth="1"/>
    <col min="2546" max="2546" width="18.88671875" style="123" customWidth="1"/>
    <col min="2547" max="2547" width="16.77734375" style="123" customWidth="1"/>
    <col min="2548" max="2551" width="12.6640625" style="123" customWidth="1"/>
    <col min="2552" max="2552" width="17.21875" style="123" customWidth="1"/>
    <col min="2553" max="2554" width="12.6640625" style="123" customWidth="1"/>
    <col min="2555" max="2555" width="15.6640625" style="123" customWidth="1"/>
    <col min="2556" max="2559" width="12.6640625" style="123" customWidth="1"/>
    <col min="2560" max="2560" width="16.33203125" style="123" customWidth="1"/>
    <col min="2561" max="2562" width="12.6640625" style="123" customWidth="1"/>
    <col min="2563" max="2563" width="14.77734375" style="123" customWidth="1"/>
    <col min="2564" max="2798" width="9.77734375" style="123"/>
    <col min="2799" max="2799" width="15.6640625" style="123" customWidth="1"/>
    <col min="2800" max="2800" width="28.21875" style="123" customWidth="1"/>
    <col min="2801" max="2801" width="26.77734375" style="123" customWidth="1"/>
    <col min="2802" max="2802" width="18.88671875" style="123" customWidth="1"/>
    <col min="2803" max="2803" width="16.77734375" style="123" customWidth="1"/>
    <col min="2804" max="2807" width="12.6640625" style="123" customWidth="1"/>
    <col min="2808" max="2808" width="17.21875" style="123" customWidth="1"/>
    <col min="2809" max="2810" width="12.6640625" style="123" customWidth="1"/>
    <col min="2811" max="2811" width="15.6640625" style="123" customWidth="1"/>
    <col min="2812" max="2815" width="12.6640625" style="123" customWidth="1"/>
    <col min="2816" max="2816" width="16.33203125" style="123" customWidth="1"/>
    <col min="2817" max="2818" width="12.6640625" style="123" customWidth="1"/>
    <col min="2819" max="2819" width="14.77734375" style="123" customWidth="1"/>
    <col min="2820" max="3054" width="9.77734375" style="123"/>
    <col min="3055" max="3055" width="15.6640625" style="123" customWidth="1"/>
    <col min="3056" max="3056" width="28.21875" style="123" customWidth="1"/>
    <col min="3057" max="3057" width="26.77734375" style="123" customWidth="1"/>
    <col min="3058" max="3058" width="18.88671875" style="123" customWidth="1"/>
    <col min="3059" max="3059" width="16.77734375" style="123" customWidth="1"/>
    <col min="3060" max="3063" width="12.6640625" style="123" customWidth="1"/>
    <col min="3064" max="3064" width="17.21875" style="123" customWidth="1"/>
    <col min="3065" max="3066" width="12.6640625" style="123" customWidth="1"/>
    <col min="3067" max="3067" width="15.6640625" style="123" customWidth="1"/>
    <col min="3068" max="3071" width="12.6640625" style="123" customWidth="1"/>
    <col min="3072" max="3072" width="16.33203125" style="123" customWidth="1"/>
    <col min="3073" max="3074" width="12.6640625" style="123" customWidth="1"/>
    <col min="3075" max="3075" width="14.77734375" style="123" customWidth="1"/>
    <col min="3076" max="3310" width="9.77734375" style="123"/>
    <col min="3311" max="3311" width="15.6640625" style="123" customWidth="1"/>
    <col min="3312" max="3312" width="28.21875" style="123" customWidth="1"/>
    <col min="3313" max="3313" width="26.77734375" style="123" customWidth="1"/>
    <col min="3314" max="3314" width="18.88671875" style="123" customWidth="1"/>
    <col min="3315" max="3315" width="16.77734375" style="123" customWidth="1"/>
    <col min="3316" max="3319" width="12.6640625" style="123" customWidth="1"/>
    <col min="3320" max="3320" width="17.21875" style="123" customWidth="1"/>
    <col min="3321" max="3322" width="12.6640625" style="123" customWidth="1"/>
    <col min="3323" max="3323" width="15.6640625" style="123" customWidth="1"/>
    <col min="3324" max="3327" width="12.6640625" style="123" customWidth="1"/>
    <col min="3328" max="3328" width="16.33203125" style="123" customWidth="1"/>
    <col min="3329" max="3330" width="12.6640625" style="123" customWidth="1"/>
    <col min="3331" max="3331" width="14.77734375" style="123" customWidth="1"/>
    <col min="3332" max="3566" width="9.77734375" style="123"/>
    <col min="3567" max="3567" width="15.6640625" style="123" customWidth="1"/>
    <col min="3568" max="3568" width="28.21875" style="123" customWidth="1"/>
    <col min="3569" max="3569" width="26.77734375" style="123" customWidth="1"/>
    <col min="3570" max="3570" width="18.88671875" style="123" customWidth="1"/>
    <col min="3571" max="3571" width="16.77734375" style="123" customWidth="1"/>
    <col min="3572" max="3575" width="12.6640625" style="123" customWidth="1"/>
    <col min="3576" max="3576" width="17.21875" style="123" customWidth="1"/>
    <col min="3577" max="3578" width="12.6640625" style="123" customWidth="1"/>
    <col min="3579" max="3579" width="15.6640625" style="123" customWidth="1"/>
    <col min="3580" max="3583" width="12.6640625" style="123" customWidth="1"/>
    <col min="3584" max="3584" width="16.33203125" style="123" customWidth="1"/>
    <col min="3585" max="3586" width="12.6640625" style="123" customWidth="1"/>
    <col min="3587" max="3587" width="14.77734375" style="123" customWidth="1"/>
    <col min="3588" max="3822" width="9.77734375" style="123"/>
    <col min="3823" max="3823" width="15.6640625" style="123" customWidth="1"/>
    <col min="3824" max="3824" width="28.21875" style="123" customWidth="1"/>
    <col min="3825" max="3825" width="26.77734375" style="123" customWidth="1"/>
    <col min="3826" max="3826" width="18.88671875" style="123" customWidth="1"/>
    <col min="3827" max="3827" width="16.77734375" style="123" customWidth="1"/>
    <col min="3828" max="3831" width="12.6640625" style="123" customWidth="1"/>
    <col min="3832" max="3832" width="17.21875" style="123" customWidth="1"/>
    <col min="3833" max="3834" width="12.6640625" style="123" customWidth="1"/>
    <col min="3835" max="3835" width="15.6640625" style="123" customWidth="1"/>
    <col min="3836" max="3839" width="12.6640625" style="123" customWidth="1"/>
    <col min="3840" max="3840" width="16.33203125" style="123" customWidth="1"/>
    <col min="3841" max="3842" width="12.6640625" style="123" customWidth="1"/>
    <col min="3843" max="3843" width="14.77734375" style="123" customWidth="1"/>
    <col min="3844" max="4078" width="9.77734375" style="123"/>
    <col min="4079" max="4079" width="15.6640625" style="123" customWidth="1"/>
    <col min="4080" max="4080" width="28.21875" style="123" customWidth="1"/>
    <col min="4081" max="4081" width="26.77734375" style="123" customWidth="1"/>
    <col min="4082" max="4082" width="18.88671875" style="123" customWidth="1"/>
    <col min="4083" max="4083" width="16.77734375" style="123" customWidth="1"/>
    <col min="4084" max="4087" width="12.6640625" style="123" customWidth="1"/>
    <col min="4088" max="4088" width="17.21875" style="123" customWidth="1"/>
    <col min="4089" max="4090" width="12.6640625" style="123" customWidth="1"/>
    <col min="4091" max="4091" width="15.6640625" style="123" customWidth="1"/>
    <col min="4092" max="4095" width="12.6640625" style="123" customWidth="1"/>
    <col min="4096" max="4096" width="16.33203125" style="123" customWidth="1"/>
    <col min="4097" max="4098" width="12.6640625" style="123" customWidth="1"/>
    <col min="4099" max="4099" width="14.77734375" style="123" customWidth="1"/>
    <col min="4100" max="4334" width="9.77734375" style="123"/>
    <col min="4335" max="4335" width="15.6640625" style="123" customWidth="1"/>
    <col min="4336" max="4336" width="28.21875" style="123" customWidth="1"/>
    <col min="4337" max="4337" width="26.77734375" style="123" customWidth="1"/>
    <col min="4338" max="4338" width="18.88671875" style="123" customWidth="1"/>
    <col min="4339" max="4339" width="16.77734375" style="123" customWidth="1"/>
    <col min="4340" max="4343" width="12.6640625" style="123" customWidth="1"/>
    <col min="4344" max="4344" width="17.21875" style="123" customWidth="1"/>
    <col min="4345" max="4346" width="12.6640625" style="123" customWidth="1"/>
    <col min="4347" max="4347" width="15.6640625" style="123" customWidth="1"/>
    <col min="4348" max="4351" width="12.6640625" style="123" customWidth="1"/>
    <col min="4352" max="4352" width="16.33203125" style="123" customWidth="1"/>
    <col min="4353" max="4354" width="12.6640625" style="123" customWidth="1"/>
    <col min="4355" max="4355" width="14.77734375" style="123" customWidth="1"/>
    <col min="4356" max="4590" width="9.77734375" style="123"/>
    <col min="4591" max="4591" width="15.6640625" style="123" customWidth="1"/>
    <col min="4592" max="4592" width="28.21875" style="123" customWidth="1"/>
    <col min="4593" max="4593" width="26.77734375" style="123" customWidth="1"/>
    <col min="4594" max="4594" width="18.88671875" style="123" customWidth="1"/>
    <col min="4595" max="4595" width="16.77734375" style="123" customWidth="1"/>
    <col min="4596" max="4599" width="12.6640625" style="123" customWidth="1"/>
    <col min="4600" max="4600" width="17.21875" style="123" customWidth="1"/>
    <col min="4601" max="4602" width="12.6640625" style="123" customWidth="1"/>
    <col min="4603" max="4603" width="15.6640625" style="123" customWidth="1"/>
    <col min="4604" max="4607" width="12.6640625" style="123" customWidth="1"/>
    <col min="4608" max="4608" width="16.33203125" style="123" customWidth="1"/>
    <col min="4609" max="4610" width="12.6640625" style="123" customWidth="1"/>
    <col min="4611" max="4611" width="14.77734375" style="123" customWidth="1"/>
    <col min="4612" max="4846" width="9.77734375" style="123"/>
    <col min="4847" max="4847" width="15.6640625" style="123" customWidth="1"/>
    <col min="4848" max="4848" width="28.21875" style="123" customWidth="1"/>
    <col min="4849" max="4849" width="26.77734375" style="123" customWidth="1"/>
    <col min="4850" max="4850" width="18.88671875" style="123" customWidth="1"/>
    <col min="4851" max="4851" width="16.77734375" style="123" customWidth="1"/>
    <col min="4852" max="4855" width="12.6640625" style="123" customWidth="1"/>
    <col min="4856" max="4856" width="17.21875" style="123" customWidth="1"/>
    <col min="4857" max="4858" width="12.6640625" style="123" customWidth="1"/>
    <col min="4859" max="4859" width="15.6640625" style="123" customWidth="1"/>
    <col min="4860" max="4863" width="12.6640625" style="123" customWidth="1"/>
    <col min="4864" max="4864" width="16.33203125" style="123" customWidth="1"/>
    <col min="4865" max="4866" width="12.6640625" style="123" customWidth="1"/>
    <col min="4867" max="4867" width="14.77734375" style="123" customWidth="1"/>
    <col min="4868" max="5102" width="9.77734375" style="123"/>
    <col min="5103" max="5103" width="15.6640625" style="123" customWidth="1"/>
    <col min="5104" max="5104" width="28.21875" style="123" customWidth="1"/>
    <col min="5105" max="5105" width="26.77734375" style="123" customWidth="1"/>
    <col min="5106" max="5106" width="18.88671875" style="123" customWidth="1"/>
    <col min="5107" max="5107" width="16.77734375" style="123" customWidth="1"/>
    <col min="5108" max="5111" width="12.6640625" style="123" customWidth="1"/>
    <col min="5112" max="5112" width="17.21875" style="123" customWidth="1"/>
    <col min="5113" max="5114" width="12.6640625" style="123" customWidth="1"/>
    <col min="5115" max="5115" width="15.6640625" style="123" customWidth="1"/>
    <col min="5116" max="5119" width="12.6640625" style="123" customWidth="1"/>
    <col min="5120" max="5120" width="16.33203125" style="123" customWidth="1"/>
    <col min="5121" max="5122" width="12.6640625" style="123" customWidth="1"/>
    <col min="5123" max="5123" width="14.77734375" style="123" customWidth="1"/>
    <col min="5124" max="5358" width="9.77734375" style="123"/>
    <col min="5359" max="5359" width="15.6640625" style="123" customWidth="1"/>
    <col min="5360" max="5360" width="28.21875" style="123" customWidth="1"/>
    <col min="5361" max="5361" width="26.77734375" style="123" customWidth="1"/>
    <col min="5362" max="5362" width="18.88671875" style="123" customWidth="1"/>
    <col min="5363" max="5363" width="16.77734375" style="123" customWidth="1"/>
    <col min="5364" max="5367" width="12.6640625" style="123" customWidth="1"/>
    <col min="5368" max="5368" width="17.21875" style="123" customWidth="1"/>
    <col min="5369" max="5370" width="12.6640625" style="123" customWidth="1"/>
    <col min="5371" max="5371" width="15.6640625" style="123" customWidth="1"/>
    <col min="5372" max="5375" width="12.6640625" style="123" customWidth="1"/>
    <col min="5376" max="5376" width="16.33203125" style="123" customWidth="1"/>
    <col min="5377" max="5378" width="12.6640625" style="123" customWidth="1"/>
    <col min="5379" max="5379" width="14.77734375" style="123" customWidth="1"/>
    <col min="5380" max="5614" width="9.77734375" style="123"/>
    <col min="5615" max="5615" width="15.6640625" style="123" customWidth="1"/>
    <col min="5616" max="5616" width="28.21875" style="123" customWidth="1"/>
    <col min="5617" max="5617" width="26.77734375" style="123" customWidth="1"/>
    <col min="5618" max="5618" width="18.88671875" style="123" customWidth="1"/>
    <col min="5619" max="5619" width="16.77734375" style="123" customWidth="1"/>
    <col min="5620" max="5623" width="12.6640625" style="123" customWidth="1"/>
    <col min="5624" max="5624" width="17.21875" style="123" customWidth="1"/>
    <col min="5625" max="5626" width="12.6640625" style="123" customWidth="1"/>
    <col min="5627" max="5627" width="15.6640625" style="123" customWidth="1"/>
    <col min="5628" max="5631" width="12.6640625" style="123" customWidth="1"/>
    <col min="5632" max="5632" width="16.33203125" style="123" customWidth="1"/>
    <col min="5633" max="5634" width="12.6640625" style="123" customWidth="1"/>
    <col min="5635" max="5635" width="14.77734375" style="123" customWidth="1"/>
    <col min="5636" max="5870" width="9.77734375" style="123"/>
    <col min="5871" max="5871" width="15.6640625" style="123" customWidth="1"/>
    <col min="5872" max="5872" width="28.21875" style="123" customWidth="1"/>
    <col min="5873" max="5873" width="26.77734375" style="123" customWidth="1"/>
    <col min="5874" max="5874" width="18.88671875" style="123" customWidth="1"/>
    <col min="5875" max="5875" width="16.77734375" style="123" customWidth="1"/>
    <col min="5876" max="5879" width="12.6640625" style="123" customWidth="1"/>
    <col min="5880" max="5880" width="17.21875" style="123" customWidth="1"/>
    <col min="5881" max="5882" width="12.6640625" style="123" customWidth="1"/>
    <col min="5883" max="5883" width="15.6640625" style="123" customWidth="1"/>
    <col min="5884" max="5887" width="12.6640625" style="123" customWidth="1"/>
    <col min="5888" max="5888" width="16.33203125" style="123" customWidth="1"/>
    <col min="5889" max="5890" width="12.6640625" style="123" customWidth="1"/>
    <col min="5891" max="5891" width="14.77734375" style="123" customWidth="1"/>
    <col min="5892" max="6126" width="9.77734375" style="123"/>
    <col min="6127" max="6127" width="15.6640625" style="123" customWidth="1"/>
    <col min="6128" max="6128" width="28.21875" style="123" customWidth="1"/>
    <col min="6129" max="6129" width="26.77734375" style="123" customWidth="1"/>
    <col min="6130" max="6130" width="18.88671875" style="123" customWidth="1"/>
    <col min="6131" max="6131" width="16.77734375" style="123" customWidth="1"/>
    <col min="6132" max="6135" width="12.6640625" style="123" customWidth="1"/>
    <col min="6136" max="6136" width="17.21875" style="123" customWidth="1"/>
    <col min="6137" max="6138" width="12.6640625" style="123" customWidth="1"/>
    <col min="6139" max="6139" width="15.6640625" style="123" customWidth="1"/>
    <col min="6140" max="6143" width="12.6640625" style="123" customWidth="1"/>
    <col min="6144" max="6144" width="16.33203125" style="123" customWidth="1"/>
    <col min="6145" max="6146" width="12.6640625" style="123" customWidth="1"/>
    <col min="6147" max="6147" width="14.77734375" style="123" customWidth="1"/>
    <col min="6148" max="6382" width="9.77734375" style="123"/>
    <col min="6383" max="6383" width="15.6640625" style="123" customWidth="1"/>
    <col min="6384" max="6384" width="28.21875" style="123" customWidth="1"/>
    <col min="6385" max="6385" width="26.77734375" style="123" customWidth="1"/>
    <col min="6386" max="6386" width="18.88671875" style="123" customWidth="1"/>
    <col min="6387" max="6387" width="16.77734375" style="123" customWidth="1"/>
    <col min="6388" max="6391" width="12.6640625" style="123" customWidth="1"/>
    <col min="6392" max="6392" width="17.21875" style="123" customWidth="1"/>
    <col min="6393" max="6394" width="12.6640625" style="123" customWidth="1"/>
    <col min="6395" max="6395" width="15.6640625" style="123" customWidth="1"/>
    <col min="6396" max="6399" width="12.6640625" style="123" customWidth="1"/>
    <col min="6400" max="6400" width="16.33203125" style="123" customWidth="1"/>
    <col min="6401" max="6402" width="12.6640625" style="123" customWidth="1"/>
    <col min="6403" max="6403" width="14.77734375" style="123" customWidth="1"/>
    <col min="6404" max="6638" width="9.77734375" style="123"/>
    <col min="6639" max="6639" width="15.6640625" style="123" customWidth="1"/>
    <col min="6640" max="6640" width="28.21875" style="123" customWidth="1"/>
    <col min="6641" max="6641" width="26.77734375" style="123" customWidth="1"/>
    <col min="6642" max="6642" width="18.88671875" style="123" customWidth="1"/>
    <col min="6643" max="6643" width="16.77734375" style="123" customWidth="1"/>
    <col min="6644" max="6647" width="12.6640625" style="123" customWidth="1"/>
    <col min="6648" max="6648" width="17.21875" style="123" customWidth="1"/>
    <col min="6649" max="6650" width="12.6640625" style="123" customWidth="1"/>
    <col min="6651" max="6651" width="15.6640625" style="123" customWidth="1"/>
    <col min="6652" max="6655" width="12.6640625" style="123" customWidth="1"/>
    <col min="6656" max="6656" width="16.33203125" style="123" customWidth="1"/>
    <col min="6657" max="6658" width="12.6640625" style="123" customWidth="1"/>
    <col min="6659" max="6659" width="14.77734375" style="123" customWidth="1"/>
    <col min="6660" max="6894" width="9.77734375" style="123"/>
    <col min="6895" max="6895" width="15.6640625" style="123" customWidth="1"/>
    <col min="6896" max="6896" width="28.21875" style="123" customWidth="1"/>
    <col min="6897" max="6897" width="26.77734375" style="123" customWidth="1"/>
    <col min="6898" max="6898" width="18.88671875" style="123" customWidth="1"/>
    <col min="6899" max="6899" width="16.77734375" style="123" customWidth="1"/>
    <col min="6900" max="6903" width="12.6640625" style="123" customWidth="1"/>
    <col min="6904" max="6904" width="17.21875" style="123" customWidth="1"/>
    <col min="6905" max="6906" width="12.6640625" style="123" customWidth="1"/>
    <col min="6907" max="6907" width="15.6640625" style="123" customWidth="1"/>
    <col min="6908" max="6911" width="12.6640625" style="123" customWidth="1"/>
    <col min="6912" max="6912" width="16.33203125" style="123" customWidth="1"/>
    <col min="6913" max="6914" width="12.6640625" style="123" customWidth="1"/>
    <col min="6915" max="6915" width="14.77734375" style="123" customWidth="1"/>
    <col min="6916" max="7150" width="9.77734375" style="123"/>
    <col min="7151" max="7151" width="15.6640625" style="123" customWidth="1"/>
    <col min="7152" max="7152" width="28.21875" style="123" customWidth="1"/>
    <col min="7153" max="7153" width="26.77734375" style="123" customWidth="1"/>
    <col min="7154" max="7154" width="18.88671875" style="123" customWidth="1"/>
    <col min="7155" max="7155" width="16.77734375" style="123" customWidth="1"/>
    <col min="7156" max="7159" width="12.6640625" style="123" customWidth="1"/>
    <col min="7160" max="7160" width="17.21875" style="123" customWidth="1"/>
    <col min="7161" max="7162" width="12.6640625" style="123" customWidth="1"/>
    <col min="7163" max="7163" width="15.6640625" style="123" customWidth="1"/>
    <col min="7164" max="7167" width="12.6640625" style="123" customWidth="1"/>
    <col min="7168" max="7168" width="16.33203125" style="123" customWidth="1"/>
    <col min="7169" max="7170" width="12.6640625" style="123" customWidth="1"/>
    <col min="7171" max="7171" width="14.77734375" style="123" customWidth="1"/>
    <col min="7172" max="7406" width="9.77734375" style="123"/>
    <col min="7407" max="7407" width="15.6640625" style="123" customWidth="1"/>
    <col min="7408" max="7408" width="28.21875" style="123" customWidth="1"/>
    <col min="7409" max="7409" width="26.77734375" style="123" customWidth="1"/>
    <col min="7410" max="7410" width="18.88671875" style="123" customWidth="1"/>
    <col min="7411" max="7411" width="16.77734375" style="123" customWidth="1"/>
    <col min="7412" max="7415" width="12.6640625" style="123" customWidth="1"/>
    <col min="7416" max="7416" width="17.21875" style="123" customWidth="1"/>
    <col min="7417" max="7418" width="12.6640625" style="123" customWidth="1"/>
    <col min="7419" max="7419" width="15.6640625" style="123" customWidth="1"/>
    <col min="7420" max="7423" width="12.6640625" style="123" customWidth="1"/>
    <col min="7424" max="7424" width="16.33203125" style="123" customWidth="1"/>
    <col min="7425" max="7426" width="12.6640625" style="123" customWidth="1"/>
    <col min="7427" max="7427" width="14.77734375" style="123" customWidth="1"/>
    <col min="7428" max="7662" width="9.77734375" style="123"/>
    <col min="7663" max="7663" width="15.6640625" style="123" customWidth="1"/>
    <col min="7664" max="7664" width="28.21875" style="123" customWidth="1"/>
    <col min="7665" max="7665" width="26.77734375" style="123" customWidth="1"/>
    <col min="7666" max="7666" width="18.88671875" style="123" customWidth="1"/>
    <col min="7667" max="7667" width="16.77734375" style="123" customWidth="1"/>
    <col min="7668" max="7671" width="12.6640625" style="123" customWidth="1"/>
    <col min="7672" max="7672" width="17.21875" style="123" customWidth="1"/>
    <col min="7673" max="7674" width="12.6640625" style="123" customWidth="1"/>
    <col min="7675" max="7675" width="15.6640625" style="123" customWidth="1"/>
    <col min="7676" max="7679" width="12.6640625" style="123" customWidth="1"/>
    <col min="7680" max="7680" width="16.33203125" style="123" customWidth="1"/>
    <col min="7681" max="7682" width="12.6640625" style="123" customWidth="1"/>
    <col min="7683" max="7683" width="14.77734375" style="123" customWidth="1"/>
    <col min="7684" max="7918" width="9.77734375" style="123"/>
    <col min="7919" max="7919" width="15.6640625" style="123" customWidth="1"/>
    <col min="7920" max="7920" width="28.21875" style="123" customWidth="1"/>
    <col min="7921" max="7921" width="26.77734375" style="123" customWidth="1"/>
    <col min="7922" max="7922" width="18.88671875" style="123" customWidth="1"/>
    <col min="7923" max="7923" width="16.77734375" style="123" customWidth="1"/>
    <col min="7924" max="7927" width="12.6640625" style="123" customWidth="1"/>
    <col min="7928" max="7928" width="17.21875" style="123" customWidth="1"/>
    <col min="7929" max="7930" width="12.6640625" style="123" customWidth="1"/>
    <col min="7931" max="7931" width="15.6640625" style="123" customWidth="1"/>
    <col min="7932" max="7935" width="12.6640625" style="123" customWidth="1"/>
    <col min="7936" max="7936" width="16.33203125" style="123" customWidth="1"/>
    <col min="7937" max="7938" width="12.6640625" style="123" customWidth="1"/>
    <col min="7939" max="7939" width="14.77734375" style="123" customWidth="1"/>
    <col min="7940" max="8174" width="9.77734375" style="123"/>
    <col min="8175" max="8175" width="15.6640625" style="123" customWidth="1"/>
    <col min="8176" max="8176" width="28.21875" style="123" customWidth="1"/>
    <col min="8177" max="8177" width="26.77734375" style="123" customWidth="1"/>
    <col min="8178" max="8178" width="18.88671875" style="123" customWidth="1"/>
    <col min="8179" max="8179" width="16.77734375" style="123" customWidth="1"/>
    <col min="8180" max="8183" width="12.6640625" style="123" customWidth="1"/>
    <col min="8184" max="8184" width="17.21875" style="123" customWidth="1"/>
    <col min="8185" max="8186" width="12.6640625" style="123" customWidth="1"/>
    <col min="8187" max="8187" width="15.6640625" style="123" customWidth="1"/>
    <col min="8188" max="8191" width="12.6640625" style="123" customWidth="1"/>
    <col min="8192" max="8192" width="16.33203125" style="123" customWidth="1"/>
    <col min="8193" max="8194" width="12.6640625" style="123" customWidth="1"/>
    <col min="8195" max="8195" width="14.77734375" style="123" customWidth="1"/>
    <col min="8196" max="8430" width="9.77734375" style="123"/>
    <col min="8431" max="8431" width="15.6640625" style="123" customWidth="1"/>
    <col min="8432" max="8432" width="28.21875" style="123" customWidth="1"/>
    <col min="8433" max="8433" width="26.77734375" style="123" customWidth="1"/>
    <col min="8434" max="8434" width="18.88671875" style="123" customWidth="1"/>
    <col min="8435" max="8435" width="16.77734375" style="123" customWidth="1"/>
    <col min="8436" max="8439" width="12.6640625" style="123" customWidth="1"/>
    <col min="8440" max="8440" width="17.21875" style="123" customWidth="1"/>
    <col min="8441" max="8442" width="12.6640625" style="123" customWidth="1"/>
    <col min="8443" max="8443" width="15.6640625" style="123" customWidth="1"/>
    <col min="8444" max="8447" width="12.6640625" style="123" customWidth="1"/>
    <col min="8448" max="8448" width="16.33203125" style="123" customWidth="1"/>
    <col min="8449" max="8450" width="12.6640625" style="123" customWidth="1"/>
    <col min="8451" max="8451" width="14.77734375" style="123" customWidth="1"/>
    <col min="8452" max="8686" width="9.77734375" style="123"/>
    <col min="8687" max="8687" width="15.6640625" style="123" customWidth="1"/>
    <col min="8688" max="8688" width="28.21875" style="123" customWidth="1"/>
    <col min="8689" max="8689" width="26.77734375" style="123" customWidth="1"/>
    <col min="8690" max="8690" width="18.88671875" style="123" customWidth="1"/>
    <col min="8691" max="8691" width="16.77734375" style="123" customWidth="1"/>
    <col min="8692" max="8695" width="12.6640625" style="123" customWidth="1"/>
    <col min="8696" max="8696" width="17.21875" style="123" customWidth="1"/>
    <col min="8697" max="8698" width="12.6640625" style="123" customWidth="1"/>
    <col min="8699" max="8699" width="15.6640625" style="123" customWidth="1"/>
    <col min="8700" max="8703" width="12.6640625" style="123" customWidth="1"/>
    <col min="8704" max="8704" width="16.33203125" style="123" customWidth="1"/>
    <col min="8705" max="8706" width="12.6640625" style="123" customWidth="1"/>
    <col min="8707" max="8707" width="14.77734375" style="123" customWidth="1"/>
    <col min="8708" max="8942" width="9.77734375" style="123"/>
    <col min="8943" max="8943" width="15.6640625" style="123" customWidth="1"/>
    <col min="8944" max="8944" width="28.21875" style="123" customWidth="1"/>
    <col min="8945" max="8945" width="26.77734375" style="123" customWidth="1"/>
    <col min="8946" max="8946" width="18.88671875" style="123" customWidth="1"/>
    <col min="8947" max="8947" width="16.77734375" style="123" customWidth="1"/>
    <col min="8948" max="8951" width="12.6640625" style="123" customWidth="1"/>
    <col min="8952" max="8952" width="17.21875" style="123" customWidth="1"/>
    <col min="8953" max="8954" width="12.6640625" style="123" customWidth="1"/>
    <col min="8955" max="8955" width="15.6640625" style="123" customWidth="1"/>
    <col min="8956" max="8959" width="12.6640625" style="123" customWidth="1"/>
    <col min="8960" max="8960" width="16.33203125" style="123" customWidth="1"/>
    <col min="8961" max="8962" width="12.6640625" style="123" customWidth="1"/>
    <col min="8963" max="8963" width="14.77734375" style="123" customWidth="1"/>
    <col min="8964" max="9198" width="9.77734375" style="123"/>
    <col min="9199" max="9199" width="15.6640625" style="123" customWidth="1"/>
    <col min="9200" max="9200" width="28.21875" style="123" customWidth="1"/>
    <col min="9201" max="9201" width="26.77734375" style="123" customWidth="1"/>
    <col min="9202" max="9202" width="18.88671875" style="123" customWidth="1"/>
    <col min="9203" max="9203" width="16.77734375" style="123" customWidth="1"/>
    <col min="9204" max="9207" width="12.6640625" style="123" customWidth="1"/>
    <col min="9208" max="9208" width="17.21875" style="123" customWidth="1"/>
    <col min="9209" max="9210" width="12.6640625" style="123" customWidth="1"/>
    <col min="9211" max="9211" width="15.6640625" style="123" customWidth="1"/>
    <col min="9212" max="9215" width="12.6640625" style="123" customWidth="1"/>
    <col min="9216" max="9216" width="16.33203125" style="123" customWidth="1"/>
    <col min="9217" max="9218" width="12.6640625" style="123" customWidth="1"/>
    <col min="9219" max="9219" width="14.77734375" style="123" customWidth="1"/>
    <col min="9220" max="9454" width="9.77734375" style="123"/>
    <col min="9455" max="9455" width="15.6640625" style="123" customWidth="1"/>
    <col min="9456" max="9456" width="28.21875" style="123" customWidth="1"/>
    <col min="9457" max="9457" width="26.77734375" style="123" customWidth="1"/>
    <col min="9458" max="9458" width="18.88671875" style="123" customWidth="1"/>
    <col min="9459" max="9459" width="16.77734375" style="123" customWidth="1"/>
    <col min="9460" max="9463" width="12.6640625" style="123" customWidth="1"/>
    <col min="9464" max="9464" width="17.21875" style="123" customWidth="1"/>
    <col min="9465" max="9466" width="12.6640625" style="123" customWidth="1"/>
    <col min="9467" max="9467" width="15.6640625" style="123" customWidth="1"/>
    <col min="9468" max="9471" width="12.6640625" style="123" customWidth="1"/>
    <col min="9472" max="9472" width="16.33203125" style="123" customWidth="1"/>
    <col min="9473" max="9474" width="12.6640625" style="123" customWidth="1"/>
    <col min="9475" max="9475" width="14.77734375" style="123" customWidth="1"/>
    <col min="9476" max="9710" width="9.77734375" style="123"/>
    <col min="9711" max="9711" width="15.6640625" style="123" customWidth="1"/>
    <col min="9712" max="9712" width="28.21875" style="123" customWidth="1"/>
    <col min="9713" max="9713" width="26.77734375" style="123" customWidth="1"/>
    <col min="9714" max="9714" width="18.88671875" style="123" customWidth="1"/>
    <col min="9715" max="9715" width="16.77734375" style="123" customWidth="1"/>
    <col min="9716" max="9719" width="12.6640625" style="123" customWidth="1"/>
    <col min="9720" max="9720" width="17.21875" style="123" customWidth="1"/>
    <col min="9721" max="9722" width="12.6640625" style="123" customWidth="1"/>
    <col min="9723" max="9723" width="15.6640625" style="123" customWidth="1"/>
    <col min="9724" max="9727" width="12.6640625" style="123" customWidth="1"/>
    <col min="9728" max="9728" width="16.33203125" style="123" customWidth="1"/>
    <col min="9729" max="9730" width="12.6640625" style="123" customWidth="1"/>
    <col min="9731" max="9731" width="14.77734375" style="123" customWidth="1"/>
    <col min="9732" max="9966" width="9.77734375" style="123"/>
    <col min="9967" max="9967" width="15.6640625" style="123" customWidth="1"/>
    <col min="9968" max="9968" width="28.21875" style="123" customWidth="1"/>
    <col min="9969" max="9969" width="26.77734375" style="123" customWidth="1"/>
    <col min="9970" max="9970" width="18.88671875" style="123" customWidth="1"/>
    <col min="9971" max="9971" width="16.77734375" style="123" customWidth="1"/>
    <col min="9972" max="9975" width="12.6640625" style="123" customWidth="1"/>
    <col min="9976" max="9976" width="17.21875" style="123" customWidth="1"/>
    <col min="9977" max="9978" width="12.6640625" style="123" customWidth="1"/>
    <col min="9979" max="9979" width="15.6640625" style="123" customWidth="1"/>
    <col min="9980" max="9983" width="12.6640625" style="123" customWidth="1"/>
    <col min="9984" max="9984" width="16.33203125" style="123" customWidth="1"/>
    <col min="9985" max="9986" width="12.6640625" style="123" customWidth="1"/>
    <col min="9987" max="9987" width="14.77734375" style="123" customWidth="1"/>
    <col min="9988" max="10222" width="9.77734375" style="123"/>
    <col min="10223" max="10223" width="15.6640625" style="123" customWidth="1"/>
    <col min="10224" max="10224" width="28.21875" style="123" customWidth="1"/>
    <col min="10225" max="10225" width="26.77734375" style="123" customWidth="1"/>
    <col min="10226" max="10226" width="18.88671875" style="123" customWidth="1"/>
    <col min="10227" max="10227" width="16.77734375" style="123" customWidth="1"/>
    <col min="10228" max="10231" width="12.6640625" style="123" customWidth="1"/>
    <col min="10232" max="10232" width="17.21875" style="123" customWidth="1"/>
    <col min="10233" max="10234" width="12.6640625" style="123" customWidth="1"/>
    <col min="10235" max="10235" width="15.6640625" style="123" customWidth="1"/>
    <col min="10236" max="10239" width="12.6640625" style="123" customWidth="1"/>
    <col min="10240" max="10240" width="16.33203125" style="123" customWidth="1"/>
    <col min="10241" max="10242" width="12.6640625" style="123" customWidth="1"/>
    <col min="10243" max="10243" width="14.77734375" style="123" customWidth="1"/>
    <col min="10244" max="10478" width="9.77734375" style="123"/>
    <col min="10479" max="10479" width="15.6640625" style="123" customWidth="1"/>
    <col min="10480" max="10480" width="28.21875" style="123" customWidth="1"/>
    <col min="10481" max="10481" width="26.77734375" style="123" customWidth="1"/>
    <col min="10482" max="10482" width="18.88671875" style="123" customWidth="1"/>
    <col min="10483" max="10483" width="16.77734375" style="123" customWidth="1"/>
    <col min="10484" max="10487" width="12.6640625" style="123" customWidth="1"/>
    <col min="10488" max="10488" width="17.21875" style="123" customWidth="1"/>
    <col min="10489" max="10490" width="12.6640625" style="123" customWidth="1"/>
    <col min="10491" max="10491" width="15.6640625" style="123" customWidth="1"/>
    <col min="10492" max="10495" width="12.6640625" style="123" customWidth="1"/>
    <col min="10496" max="10496" width="16.33203125" style="123" customWidth="1"/>
    <col min="10497" max="10498" width="12.6640625" style="123" customWidth="1"/>
    <col min="10499" max="10499" width="14.77734375" style="123" customWidth="1"/>
    <col min="10500" max="10734" width="9.77734375" style="123"/>
    <col min="10735" max="10735" width="15.6640625" style="123" customWidth="1"/>
    <col min="10736" max="10736" width="28.21875" style="123" customWidth="1"/>
    <col min="10737" max="10737" width="26.77734375" style="123" customWidth="1"/>
    <col min="10738" max="10738" width="18.88671875" style="123" customWidth="1"/>
    <col min="10739" max="10739" width="16.77734375" style="123" customWidth="1"/>
    <col min="10740" max="10743" width="12.6640625" style="123" customWidth="1"/>
    <col min="10744" max="10744" width="17.21875" style="123" customWidth="1"/>
    <col min="10745" max="10746" width="12.6640625" style="123" customWidth="1"/>
    <col min="10747" max="10747" width="15.6640625" style="123" customWidth="1"/>
    <col min="10748" max="10751" width="12.6640625" style="123" customWidth="1"/>
    <col min="10752" max="10752" width="16.33203125" style="123" customWidth="1"/>
    <col min="10753" max="10754" width="12.6640625" style="123" customWidth="1"/>
    <col min="10755" max="10755" width="14.77734375" style="123" customWidth="1"/>
    <col min="10756" max="10990" width="9.77734375" style="123"/>
    <col min="10991" max="10991" width="15.6640625" style="123" customWidth="1"/>
    <col min="10992" max="10992" width="28.21875" style="123" customWidth="1"/>
    <col min="10993" max="10993" width="26.77734375" style="123" customWidth="1"/>
    <col min="10994" max="10994" width="18.88671875" style="123" customWidth="1"/>
    <col min="10995" max="10995" width="16.77734375" style="123" customWidth="1"/>
    <col min="10996" max="10999" width="12.6640625" style="123" customWidth="1"/>
    <col min="11000" max="11000" width="17.21875" style="123" customWidth="1"/>
    <col min="11001" max="11002" width="12.6640625" style="123" customWidth="1"/>
    <col min="11003" max="11003" width="15.6640625" style="123" customWidth="1"/>
    <col min="11004" max="11007" width="12.6640625" style="123" customWidth="1"/>
    <col min="11008" max="11008" width="16.33203125" style="123" customWidth="1"/>
    <col min="11009" max="11010" width="12.6640625" style="123" customWidth="1"/>
    <col min="11011" max="11011" width="14.77734375" style="123" customWidth="1"/>
    <col min="11012" max="11246" width="9.77734375" style="123"/>
    <col min="11247" max="11247" width="15.6640625" style="123" customWidth="1"/>
    <col min="11248" max="11248" width="28.21875" style="123" customWidth="1"/>
    <col min="11249" max="11249" width="26.77734375" style="123" customWidth="1"/>
    <col min="11250" max="11250" width="18.88671875" style="123" customWidth="1"/>
    <col min="11251" max="11251" width="16.77734375" style="123" customWidth="1"/>
    <col min="11252" max="11255" width="12.6640625" style="123" customWidth="1"/>
    <col min="11256" max="11256" width="17.21875" style="123" customWidth="1"/>
    <col min="11257" max="11258" width="12.6640625" style="123" customWidth="1"/>
    <col min="11259" max="11259" width="15.6640625" style="123" customWidth="1"/>
    <col min="11260" max="11263" width="12.6640625" style="123" customWidth="1"/>
    <col min="11264" max="11264" width="16.33203125" style="123" customWidth="1"/>
    <col min="11265" max="11266" width="12.6640625" style="123" customWidth="1"/>
    <col min="11267" max="11267" width="14.77734375" style="123" customWidth="1"/>
    <col min="11268" max="11502" width="9.77734375" style="123"/>
    <col min="11503" max="11503" width="15.6640625" style="123" customWidth="1"/>
    <col min="11504" max="11504" width="28.21875" style="123" customWidth="1"/>
    <col min="11505" max="11505" width="26.77734375" style="123" customWidth="1"/>
    <col min="11506" max="11506" width="18.88671875" style="123" customWidth="1"/>
    <col min="11507" max="11507" width="16.77734375" style="123" customWidth="1"/>
    <col min="11508" max="11511" width="12.6640625" style="123" customWidth="1"/>
    <col min="11512" max="11512" width="17.21875" style="123" customWidth="1"/>
    <col min="11513" max="11514" width="12.6640625" style="123" customWidth="1"/>
    <col min="11515" max="11515" width="15.6640625" style="123" customWidth="1"/>
    <col min="11516" max="11519" width="12.6640625" style="123" customWidth="1"/>
    <col min="11520" max="11520" width="16.33203125" style="123" customWidth="1"/>
    <col min="11521" max="11522" width="12.6640625" style="123" customWidth="1"/>
    <col min="11523" max="11523" width="14.77734375" style="123" customWidth="1"/>
    <col min="11524" max="11758" width="9.77734375" style="123"/>
    <col min="11759" max="11759" width="15.6640625" style="123" customWidth="1"/>
    <col min="11760" max="11760" width="28.21875" style="123" customWidth="1"/>
    <col min="11761" max="11761" width="26.77734375" style="123" customWidth="1"/>
    <col min="11762" max="11762" width="18.88671875" style="123" customWidth="1"/>
    <col min="11763" max="11763" width="16.77734375" style="123" customWidth="1"/>
    <col min="11764" max="11767" width="12.6640625" style="123" customWidth="1"/>
    <col min="11768" max="11768" width="17.21875" style="123" customWidth="1"/>
    <col min="11769" max="11770" width="12.6640625" style="123" customWidth="1"/>
    <col min="11771" max="11771" width="15.6640625" style="123" customWidth="1"/>
    <col min="11772" max="11775" width="12.6640625" style="123" customWidth="1"/>
    <col min="11776" max="11776" width="16.33203125" style="123" customWidth="1"/>
    <col min="11777" max="11778" width="12.6640625" style="123" customWidth="1"/>
    <col min="11779" max="11779" width="14.77734375" style="123" customWidth="1"/>
    <col min="11780" max="12014" width="9.77734375" style="123"/>
    <col min="12015" max="12015" width="15.6640625" style="123" customWidth="1"/>
    <col min="12016" max="12016" width="28.21875" style="123" customWidth="1"/>
    <col min="12017" max="12017" width="26.77734375" style="123" customWidth="1"/>
    <col min="12018" max="12018" width="18.88671875" style="123" customWidth="1"/>
    <col min="12019" max="12019" width="16.77734375" style="123" customWidth="1"/>
    <col min="12020" max="12023" width="12.6640625" style="123" customWidth="1"/>
    <col min="12024" max="12024" width="17.21875" style="123" customWidth="1"/>
    <col min="12025" max="12026" width="12.6640625" style="123" customWidth="1"/>
    <col min="12027" max="12027" width="15.6640625" style="123" customWidth="1"/>
    <col min="12028" max="12031" width="12.6640625" style="123" customWidth="1"/>
    <col min="12032" max="12032" width="16.33203125" style="123" customWidth="1"/>
    <col min="12033" max="12034" width="12.6640625" style="123" customWidth="1"/>
    <col min="12035" max="12035" width="14.77734375" style="123" customWidth="1"/>
    <col min="12036" max="12270" width="9.77734375" style="123"/>
    <col min="12271" max="12271" width="15.6640625" style="123" customWidth="1"/>
    <col min="12272" max="12272" width="28.21875" style="123" customWidth="1"/>
    <col min="12273" max="12273" width="26.77734375" style="123" customWidth="1"/>
    <col min="12274" max="12274" width="18.88671875" style="123" customWidth="1"/>
    <col min="12275" max="12275" width="16.77734375" style="123" customWidth="1"/>
    <col min="12276" max="12279" width="12.6640625" style="123" customWidth="1"/>
    <col min="12280" max="12280" width="17.21875" style="123" customWidth="1"/>
    <col min="12281" max="12282" width="12.6640625" style="123" customWidth="1"/>
    <col min="12283" max="12283" width="15.6640625" style="123" customWidth="1"/>
    <col min="12284" max="12287" width="12.6640625" style="123" customWidth="1"/>
    <col min="12288" max="12288" width="16.33203125" style="123" customWidth="1"/>
    <col min="12289" max="12290" width="12.6640625" style="123" customWidth="1"/>
    <col min="12291" max="12291" width="14.77734375" style="123" customWidth="1"/>
    <col min="12292" max="12526" width="9.77734375" style="123"/>
    <col min="12527" max="12527" width="15.6640625" style="123" customWidth="1"/>
    <col min="12528" max="12528" width="28.21875" style="123" customWidth="1"/>
    <col min="12529" max="12529" width="26.77734375" style="123" customWidth="1"/>
    <col min="12530" max="12530" width="18.88671875" style="123" customWidth="1"/>
    <col min="12531" max="12531" width="16.77734375" style="123" customWidth="1"/>
    <col min="12532" max="12535" width="12.6640625" style="123" customWidth="1"/>
    <col min="12536" max="12536" width="17.21875" style="123" customWidth="1"/>
    <col min="12537" max="12538" width="12.6640625" style="123" customWidth="1"/>
    <col min="12539" max="12539" width="15.6640625" style="123" customWidth="1"/>
    <col min="12540" max="12543" width="12.6640625" style="123" customWidth="1"/>
    <col min="12544" max="12544" width="16.33203125" style="123" customWidth="1"/>
    <col min="12545" max="12546" width="12.6640625" style="123" customWidth="1"/>
    <col min="12547" max="12547" width="14.77734375" style="123" customWidth="1"/>
    <col min="12548" max="12782" width="9.77734375" style="123"/>
    <col min="12783" max="12783" width="15.6640625" style="123" customWidth="1"/>
    <col min="12784" max="12784" width="28.21875" style="123" customWidth="1"/>
    <col min="12785" max="12785" width="26.77734375" style="123" customWidth="1"/>
    <col min="12786" max="12786" width="18.88671875" style="123" customWidth="1"/>
    <col min="12787" max="12787" width="16.77734375" style="123" customWidth="1"/>
    <col min="12788" max="12791" width="12.6640625" style="123" customWidth="1"/>
    <col min="12792" max="12792" width="17.21875" style="123" customWidth="1"/>
    <col min="12793" max="12794" width="12.6640625" style="123" customWidth="1"/>
    <col min="12795" max="12795" width="15.6640625" style="123" customWidth="1"/>
    <col min="12796" max="12799" width="12.6640625" style="123" customWidth="1"/>
    <col min="12800" max="12800" width="16.33203125" style="123" customWidth="1"/>
    <col min="12801" max="12802" width="12.6640625" style="123" customWidth="1"/>
    <col min="12803" max="12803" width="14.77734375" style="123" customWidth="1"/>
    <col min="12804" max="13038" width="9.77734375" style="123"/>
    <col min="13039" max="13039" width="15.6640625" style="123" customWidth="1"/>
    <col min="13040" max="13040" width="28.21875" style="123" customWidth="1"/>
    <col min="13041" max="13041" width="26.77734375" style="123" customWidth="1"/>
    <col min="13042" max="13042" width="18.88671875" style="123" customWidth="1"/>
    <col min="13043" max="13043" width="16.77734375" style="123" customWidth="1"/>
    <col min="13044" max="13047" width="12.6640625" style="123" customWidth="1"/>
    <col min="13048" max="13048" width="17.21875" style="123" customWidth="1"/>
    <col min="13049" max="13050" width="12.6640625" style="123" customWidth="1"/>
    <col min="13051" max="13051" width="15.6640625" style="123" customWidth="1"/>
    <col min="13052" max="13055" width="12.6640625" style="123" customWidth="1"/>
    <col min="13056" max="13056" width="16.33203125" style="123" customWidth="1"/>
    <col min="13057" max="13058" width="12.6640625" style="123" customWidth="1"/>
    <col min="13059" max="13059" width="14.77734375" style="123" customWidth="1"/>
    <col min="13060" max="13294" width="9.77734375" style="123"/>
    <col min="13295" max="13295" width="15.6640625" style="123" customWidth="1"/>
    <col min="13296" max="13296" width="28.21875" style="123" customWidth="1"/>
    <col min="13297" max="13297" width="26.77734375" style="123" customWidth="1"/>
    <col min="13298" max="13298" width="18.88671875" style="123" customWidth="1"/>
    <col min="13299" max="13299" width="16.77734375" style="123" customWidth="1"/>
    <col min="13300" max="13303" width="12.6640625" style="123" customWidth="1"/>
    <col min="13304" max="13304" width="17.21875" style="123" customWidth="1"/>
    <col min="13305" max="13306" width="12.6640625" style="123" customWidth="1"/>
    <col min="13307" max="13307" width="15.6640625" style="123" customWidth="1"/>
    <col min="13308" max="13311" width="12.6640625" style="123" customWidth="1"/>
    <col min="13312" max="13312" width="16.33203125" style="123" customWidth="1"/>
    <col min="13313" max="13314" width="12.6640625" style="123" customWidth="1"/>
    <col min="13315" max="13315" width="14.77734375" style="123" customWidth="1"/>
    <col min="13316" max="13550" width="9.77734375" style="123"/>
    <col min="13551" max="13551" width="15.6640625" style="123" customWidth="1"/>
    <col min="13552" max="13552" width="28.21875" style="123" customWidth="1"/>
    <col min="13553" max="13553" width="26.77734375" style="123" customWidth="1"/>
    <col min="13554" max="13554" width="18.88671875" style="123" customWidth="1"/>
    <col min="13555" max="13555" width="16.77734375" style="123" customWidth="1"/>
    <col min="13556" max="13559" width="12.6640625" style="123" customWidth="1"/>
    <col min="13560" max="13560" width="17.21875" style="123" customWidth="1"/>
    <col min="13561" max="13562" width="12.6640625" style="123" customWidth="1"/>
    <col min="13563" max="13563" width="15.6640625" style="123" customWidth="1"/>
    <col min="13564" max="13567" width="12.6640625" style="123" customWidth="1"/>
    <col min="13568" max="13568" width="16.33203125" style="123" customWidth="1"/>
    <col min="13569" max="13570" width="12.6640625" style="123" customWidth="1"/>
    <col min="13571" max="13571" width="14.77734375" style="123" customWidth="1"/>
    <col min="13572" max="13806" width="9.77734375" style="123"/>
    <col min="13807" max="13807" width="15.6640625" style="123" customWidth="1"/>
    <col min="13808" max="13808" width="28.21875" style="123" customWidth="1"/>
    <col min="13809" max="13809" width="26.77734375" style="123" customWidth="1"/>
    <col min="13810" max="13810" width="18.88671875" style="123" customWidth="1"/>
    <col min="13811" max="13811" width="16.77734375" style="123" customWidth="1"/>
    <col min="13812" max="13815" width="12.6640625" style="123" customWidth="1"/>
    <col min="13816" max="13816" width="17.21875" style="123" customWidth="1"/>
    <col min="13817" max="13818" width="12.6640625" style="123" customWidth="1"/>
    <col min="13819" max="13819" width="15.6640625" style="123" customWidth="1"/>
    <col min="13820" max="13823" width="12.6640625" style="123" customWidth="1"/>
    <col min="13824" max="13824" width="16.33203125" style="123" customWidth="1"/>
    <col min="13825" max="13826" width="12.6640625" style="123" customWidth="1"/>
    <col min="13827" max="13827" width="14.77734375" style="123" customWidth="1"/>
    <col min="13828" max="14062" width="9.77734375" style="123"/>
    <col min="14063" max="14063" width="15.6640625" style="123" customWidth="1"/>
    <col min="14064" max="14064" width="28.21875" style="123" customWidth="1"/>
    <col min="14065" max="14065" width="26.77734375" style="123" customWidth="1"/>
    <col min="14066" max="14066" width="18.88671875" style="123" customWidth="1"/>
    <col min="14067" max="14067" width="16.77734375" style="123" customWidth="1"/>
    <col min="14068" max="14071" width="12.6640625" style="123" customWidth="1"/>
    <col min="14072" max="14072" width="17.21875" style="123" customWidth="1"/>
    <col min="14073" max="14074" width="12.6640625" style="123" customWidth="1"/>
    <col min="14075" max="14075" width="15.6640625" style="123" customWidth="1"/>
    <col min="14076" max="14079" width="12.6640625" style="123" customWidth="1"/>
    <col min="14080" max="14080" width="16.33203125" style="123" customWidth="1"/>
    <col min="14081" max="14082" width="12.6640625" style="123" customWidth="1"/>
    <col min="14083" max="14083" width="14.77734375" style="123" customWidth="1"/>
    <col min="14084" max="14318" width="9.77734375" style="123"/>
    <col min="14319" max="14319" width="15.6640625" style="123" customWidth="1"/>
    <col min="14320" max="14320" width="28.21875" style="123" customWidth="1"/>
    <col min="14321" max="14321" width="26.77734375" style="123" customWidth="1"/>
    <col min="14322" max="14322" width="18.88671875" style="123" customWidth="1"/>
    <col min="14323" max="14323" width="16.77734375" style="123" customWidth="1"/>
    <col min="14324" max="14327" width="12.6640625" style="123" customWidth="1"/>
    <col min="14328" max="14328" width="17.21875" style="123" customWidth="1"/>
    <col min="14329" max="14330" width="12.6640625" style="123" customWidth="1"/>
    <col min="14331" max="14331" width="15.6640625" style="123" customWidth="1"/>
    <col min="14332" max="14335" width="12.6640625" style="123" customWidth="1"/>
    <col min="14336" max="14336" width="16.33203125" style="123" customWidth="1"/>
    <col min="14337" max="14338" width="12.6640625" style="123" customWidth="1"/>
    <col min="14339" max="14339" width="14.77734375" style="123" customWidth="1"/>
    <col min="14340" max="14574" width="9.77734375" style="123"/>
    <col min="14575" max="14575" width="15.6640625" style="123" customWidth="1"/>
    <col min="14576" max="14576" width="28.21875" style="123" customWidth="1"/>
    <col min="14577" max="14577" width="26.77734375" style="123" customWidth="1"/>
    <col min="14578" max="14578" width="18.88671875" style="123" customWidth="1"/>
    <col min="14579" max="14579" width="16.77734375" style="123" customWidth="1"/>
    <col min="14580" max="14583" width="12.6640625" style="123" customWidth="1"/>
    <col min="14584" max="14584" width="17.21875" style="123" customWidth="1"/>
    <col min="14585" max="14586" width="12.6640625" style="123" customWidth="1"/>
    <col min="14587" max="14587" width="15.6640625" style="123" customWidth="1"/>
    <col min="14588" max="14591" width="12.6640625" style="123" customWidth="1"/>
    <col min="14592" max="14592" width="16.33203125" style="123" customWidth="1"/>
    <col min="14593" max="14594" width="12.6640625" style="123" customWidth="1"/>
    <col min="14595" max="14595" width="14.77734375" style="123" customWidth="1"/>
    <col min="14596" max="14830" width="9.77734375" style="123"/>
    <col min="14831" max="14831" width="15.6640625" style="123" customWidth="1"/>
    <col min="14832" max="14832" width="28.21875" style="123" customWidth="1"/>
    <col min="14833" max="14833" width="26.77734375" style="123" customWidth="1"/>
    <col min="14834" max="14834" width="18.88671875" style="123" customWidth="1"/>
    <col min="14835" max="14835" width="16.77734375" style="123" customWidth="1"/>
    <col min="14836" max="14839" width="12.6640625" style="123" customWidth="1"/>
    <col min="14840" max="14840" width="17.21875" style="123" customWidth="1"/>
    <col min="14841" max="14842" width="12.6640625" style="123" customWidth="1"/>
    <col min="14843" max="14843" width="15.6640625" style="123" customWidth="1"/>
    <col min="14844" max="14847" width="12.6640625" style="123" customWidth="1"/>
    <col min="14848" max="14848" width="16.33203125" style="123" customWidth="1"/>
    <col min="14849" max="14850" width="12.6640625" style="123" customWidth="1"/>
    <col min="14851" max="14851" width="14.77734375" style="123" customWidth="1"/>
    <col min="14852" max="15086" width="9.77734375" style="123"/>
    <col min="15087" max="15087" width="15.6640625" style="123" customWidth="1"/>
    <col min="15088" max="15088" width="28.21875" style="123" customWidth="1"/>
    <col min="15089" max="15089" width="26.77734375" style="123" customWidth="1"/>
    <col min="15090" max="15090" width="18.88671875" style="123" customWidth="1"/>
    <col min="15091" max="15091" width="16.77734375" style="123" customWidth="1"/>
    <col min="15092" max="15095" width="12.6640625" style="123" customWidth="1"/>
    <col min="15096" max="15096" width="17.21875" style="123" customWidth="1"/>
    <col min="15097" max="15098" width="12.6640625" style="123" customWidth="1"/>
    <col min="15099" max="15099" width="15.6640625" style="123" customWidth="1"/>
    <col min="15100" max="15103" width="12.6640625" style="123" customWidth="1"/>
    <col min="15104" max="15104" width="16.33203125" style="123" customWidth="1"/>
    <col min="15105" max="15106" width="12.6640625" style="123" customWidth="1"/>
    <col min="15107" max="15107" width="14.77734375" style="123" customWidth="1"/>
    <col min="15108" max="15342" width="9.77734375" style="123"/>
    <col min="15343" max="15343" width="15.6640625" style="123" customWidth="1"/>
    <col min="15344" max="15344" width="28.21875" style="123" customWidth="1"/>
    <col min="15345" max="15345" width="26.77734375" style="123" customWidth="1"/>
    <col min="15346" max="15346" width="18.88671875" style="123" customWidth="1"/>
    <col min="15347" max="15347" width="16.77734375" style="123" customWidth="1"/>
    <col min="15348" max="15351" width="12.6640625" style="123" customWidth="1"/>
    <col min="15352" max="15352" width="17.21875" style="123" customWidth="1"/>
    <col min="15353" max="15354" width="12.6640625" style="123" customWidth="1"/>
    <col min="15355" max="15355" width="15.6640625" style="123" customWidth="1"/>
    <col min="15356" max="15359" width="12.6640625" style="123" customWidth="1"/>
    <col min="15360" max="15360" width="16.33203125" style="123" customWidth="1"/>
    <col min="15361" max="15362" width="12.6640625" style="123" customWidth="1"/>
    <col min="15363" max="15363" width="14.77734375" style="123" customWidth="1"/>
    <col min="15364" max="15598" width="9.77734375" style="123"/>
    <col min="15599" max="15599" width="15.6640625" style="123" customWidth="1"/>
    <col min="15600" max="15600" width="28.21875" style="123" customWidth="1"/>
    <col min="15601" max="15601" width="26.77734375" style="123" customWidth="1"/>
    <col min="15602" max="15602" width="18.88671875" style="123" customWidth="1"/>
    <col min="15603" max="15603" width="16.77734375" style="123" customWidth="1"/>
    <col min="15604" max="15607" width="12.6640625" style="123" customWidth="1"/>
    <col min="15608" max="15608" width="17.21875" style="123" customWidth="1"/>
    <col min="15609" max="15610" width="12.6640625" style="123" customWidth="1"/>
    <col min="15611" max="15611" width="15.6640625" style="123" customWidth="1"/>
    <col min="15612" max="15615" width="12.6640625" style="123" customWidth="1"/>
    <col min="15616" max="15616" width="16.33203125" style="123" customWidth="1"/>
    <col min="15617" max="15618" width="12.6640625" style="123" customWidth="1"/>
    <col min="15619" max="15619" width="14.77734375" style="123" customWidth="1"/>
    <col min="15620" max="15854" width="9.77734375" style="123"/>
    <col min="15855" max="15855" width="15.6640625" style="123" customWidth="1"/>
    <col min="15856" max="15856" width="28.21875" style="123" customWidth="1"/>
    <col min="15857" max="15857" width="26.77734375" style="123" customWidth="1"/>
    <col min="15858" max="15858" width="18.88671875" style="123" customWidth="1"/>
    <col min="15859" max="15859" width="16.77734375" style="123" customWidth="1"/>
    <col min="15860" max="15863" width="12.6640625" style="123" customWidth="1"/>
    <col min="15864" max="15864" width="17.21875" style="123" customWidth="1"/>
    <col min="15865" max="15866" width="12.6640625" style="123" customWidth="1"/>
    <col min="15867" max="15867" width="15.6640625" style="123" customWidth="1"/>
    <col min="15868" max="15871" width="12.6640625" style="123" customWidth="1"/>
    <col min="15872" max="15872" width="16.33203125" style="123" customWidth="1"/>
    <col min="15873" max="15874" width="12.6640625" style="123" customWidth="1"/>
    <col min="15875" max="15875" width="14.77734375" style="123" customWidth="1"/>
    <col min="15876" max="16110" width="9.77734375" style="123"/>
    <col min="16111" max="16111" width="15.6640625" style="123" customWidth="1"/>
    <col min="16112" max="16112" width="28.21875" style="123" customWidth="1"/>
    <col min="16113" max="16113" width="26.77734375" style="123" customWidth="1"/>
    <col min="16114" max="16114" width="18.88671875" style="123" customWidth="1"/>
    <col min="16115" max="16115" width="16.77734375" style="123" customWidth="1"/>
    <col min="16116" max="16119" width="12.6640625" style="123" customWidth="1"/>
    <col min="16120" max="16120" width="17.21875" style="123" customWidth="1"/>
    <col min="16121" max="16122" width="12.6640625" style="123" customWidth="1"/>
    <col min="16123" max="16123" width="15.6640625" style="123" customWidth="1"/>
    <col min="16124" max="16127" width="12.6640625" style="123" customWidth="1"/>
    <col min="16128" max="16128" width="16.33203125" style="123" customWidth="1"/>
    <col min="16129" max="16130" width="12.6640625" style="123" customWidth="1"/>
    <col min="16131" max="16131" width="14.77734375" style="123" customWidth="1"/>
    <col min="16132" max="16384" width="9.77734375" style="123"/>
  </cols>
  <sheetData>
    <row r="1" spans="1:8">
      <c r="A1" s="119" t="s">
        <v>57</v>
      </c>
      <c r="B1" s="124" t="s">
        <v>58</v>
      </c>
      <c r="C1" s="124" t="s">
        <v>448</v>
      </c>
      <c r="D1" s="124" t="s">
        <v>59</v>
      </c>
      <c r="E1" s="125" t="s">
        <v>12</v>
      </c>
      <c r="F1" s="126" t="s">
        <v>1076</v>
      </c>
      <c r="G1" s="120" t="s">
        <v>587</v>
      </c>
      <c r="H1" s="119" t="s">
        <v>61</v>
      </c>
    </row>
    <row r="2" spans="1:8">
      <c r="A2" s="119" t="s">
        <v>69</v>
      </c>
      <c r="B2" s="127">
        <v>42305</v>
      </c>
      <c r="C2" s="128" t="s">
        <v>457</v>
      </c>
      <c r="D2" s="129" t="s">
        <v>458</v>
      </c>
      <c r="E2" s="130">
        <v>9790.2999999999993</v>
      </c>
      <c r="F2" s="129" t="s">
        <v>72</v>
      </c>
      <c r="H2" s="119" t="s">
        <v>72</v>
      </c>
    </row>
    <row r="3" spans="1:8">
      <c r="A3" s="119" t="s">
        <v>69</v>
      </c>
      <c r="B3" s="127">
        <v>42354</v>
      </c>
      <c r="C3" s="128" t="s">
        <v>459</v>
      </c>
      <c r="D3" s="129" t="s">
        <v>460</v>
      </c>
      <c r="E3" s="130">
        <v>3333.34</v>
      </c>
      <c r="F3" s="129" t="s">
        <v>72</v>
      </c>
      <c r="H3" s="119" t="s">
        <v>72</v>
      </c>
    </row>
    <row r="4" spans="1:8">
      <c r="A4" s="119" t="s">
        <v>69</v>
      </c>
      <c r="B4" s="127">
        <v>42361</v>
      </c>
      <c r="C4" s="128" t="s">
        <v>461</v>
      </c>
      <c r="D4" s="129" t="s">
        <v>462</v>
      </c>
      <c r="E4" s="130">
        <v>50854.69</v>
      </c>
      <c r="F4" s="129" t="s">
        <v>72</v>
      </c>
      <c r="G4" s="120" t="s">
        <v>1077</v>
      </c>
      <c r="H4" s="119" t="s">
        <v>72</v>
      </c>
    </row>
    <row r="5" spans="1:8">
      <c r="A5" s="119" t="s">
        <v>69</v>
      </c>
      <c r="B5" s="127">
        <v>42391</v>
      </c>
      <c r="C5" s="128" t="s">
        <v>463</v>
      </c>
      <c r="D5" s="129" t="s">
        <v>464</v>
      </c>
      <c r="E5" s="130">
        <v>12170.95</v>
      </c>
      <c r="F5" s="129" t="s">
        <v>72</v>
      </c>
      <c r="G5" s="120" t="s">
        <v>1077</v>
      </c>
      <c r="H5" s="119" t="s">
        <v>72</v>
      </c>
    </row>
    <row r="6" spans="1:8">
      <c r="A6" s="119" t="s">
        <v>69</v>
      </c>
      <c r="B6" s="127">
        <v>42733</v>
      </c>
      <c r="C6" s="128" t="s">
        <v>1078</v>
      </c>
      <c r="D6" s="129" t="s">
        <v>1079</v>
      </c>
      <c r="E6" s="130">
        <v>3213.67</v>
      </c>
      <c r="F6" s="129" t="s">
        <v>72</v>
      </c>
      <c r="H6" s="119" t="s">
        <v>72</v>
      </c>
    </row>
    <row r="7" spans="1:8">
      <c r="A7" s="119" t="s">
        <v>69</v>
      </c>
      <c r="B7" s="127" t="s">
        <v>666</v>
      </c>
      <c r="C7" s="128" t="s">
        <v>469</v>
      </c>
      <c r="D7" s="129" t="s">
        <v>470</v>
      </c>
      <c r="E7" s="130">
        <v>28446.6</v>
      </c>
      <c r="F7" s="129" t="s">
        <v>72</v>
      </c>
      <c r="G7" s="120" t="s">
        <v>1077</v>
      </c>
      <c r="H7" s="119" t="s">
        <v>72</v>
      </c>
    </row>
    <row r="8" spans="1:8">
      <c r="A8" s="119" t="s">
        <v>69</v>
      </c>
      <c r="B8" s="127">
        <v>42152</v>
      </c>
      <c r="C8" s="128" t="s">
        <v>471</v>
      </c>
      <c r="D8" s="129" t="s">
        <v>472</v>
      </c>
      <c r="E8" s="130">
        <v>4339.62</v>
      </c>
      <c r="F8" s="129" t="s">
        <v>269</v>
      </c>
      <c r="H8" s="119" t="s">
        <v>269</v>
      </c>
    </row>
    <row r="9" spans="1:8">
      <c r="A9" s="119" t="s">
        <v>69</v>
      </c>
      <c r="B9" s="127">
        <v>42395</v>
      </c>
      <c r="C9" s="128" t="s">
        <v>473</v>
      </c>
      <c r="D9" s="129" t="s">
        <v>474</v>
      </c>
      <c r="E9" s="130">
        <v>65925</v>
      </c>
      <c r="F9" s="129" t="s">
        <v>269</v>
      </c>
      <c r="G9" s="120" t="s">
        <v>1077</v>
      </c>
      <c r="H9" s="119" t="s">
        <v>269</v>
      </c>
    </row>
    <row r="10" spans="1:8">
      <c r="A10" s="119" t="s">
        <v>69</v>
      </c>
      <c r="B10" s="127">
        <v>42457</v>
      </c>
      <c r="C10" s="128" t="s">
        <v>475</v>
      </c>
      <c r="D10" s="129" t="s">
        <v>476</v>
      </c>
      <c r="E10" s="130">
        <v>5943.4</v>
      </c>
      <c r="F10" s="129" t="s">
        <v>269</v>
      </c>
      <c r="H10" s="119" t="s">
        <v>269</v>
      </c>
    </row>
    <row r="11" spans="1:8">
      <c r="A11" s="119" t="s">
        <v>69</v>
      </c>
      <c r="B11" s="127">
        <v>42521</v>
      </c>
      <c r="C11" s="128" t="s">
        <v>477</v>
      </c>
      <c r="D11" s="129" t="s">
        <v>478</v>
      </c>
      <c r="E11" s="130">
        <v>8655.6</v>
      </c>
      <c r="F11" s="129" t="s">
        <v>269</v>
      </c>
      <c r="H11" s="119" t="s">
        <v>269</v>
      </c>
    </row>
    <row r="12" spans="1:8">
      <c r="A12" s="119" t="s">
        <v>69</v>
      </c>
      <c r="B12" s="127">
        <v>42581</v>
      </c>
      <c r="C12" s="128" t="s">
        <v>479</v>
      </c>
      <c r="D12" s="129" t="s">
        <v>480</v>
      </c>
      <c r="E12" s="130">
        <v>26547.75</v>
      </c>
      <c r="F12" s="129" t="s">
        <v>269</v>
      </c>
      <c r="G12" s="120" t="s">
        <v>1077</v>
      </c>
      <c r="H12" s="119" t="s">
        <v>269</v>
      </c>
    </row>
    <row r="13" spans="1:8">
      <c r="A13" s="119" t="s">
        <v>69</v>
      </c>
      <c r="B13" s="127">
        <v>42704</v>
      </c>
      <c r="C13" s="128" t="s">
        <v>481</v>
      </c>
      <c r="D13" s="129" t="s">
        <v>482</v>
      </c>
      <c r="E13" s="130">
        <v>21560</v>
      </c>
      <c r="F13" s="129" t="s">
        <v>269</v>
      </c>
      <c r="G13" s="120" t="s">
        <v>1077</v>
      </c>
      <c r="H13" s="119" t="s">
        <v>269</v>
      </c>
    </row>
    <row r="14" spans="1:8">
      <c r="A14" s="120" t="s">
        <v>69</v>
      </c>
      <c r="B14" s="110">
        <v>42733</v>
      </c>
      <c r="C14" s="111" t="s">
        <v>483</v>
      </c>
      <c r="D14" s="112" t="s">
        <v>484</v>
      </c>
      <c r="E14" s="113">
        <v>7961.16</v>
      </c>
      <c r="F14" s="112" t="s">
        <v>269</v>
      </c>
      <c r="G14" s="53"/>
      <c r="H14" s="119" t="s">
        <v>269</v>
      </c>
    </row>
    <row r="15" spans="1:8">
      <c r="A15" s="119" t="s">
        <v>69</v>
      </c>
      <c r="B15" s="127" t="s">
        <v>1080</v>
      </c>
      <c r="C15" s="128" t="s">
        <v>1081</v>
      </c>
      <c r="D15" s="129" t="s">
        <v>1082</v>
      </c>
      <c r="E15" s="130">
        <v>20000</v>
      </c>
      <c r="F15" s="129" t="s">
        <v>269</v>
      </c>
      <c r="G15" s="120" t="s">
        <v>1077</v>
      </c>
      <c r="H15" s="119" t="s">
        <v>269</v>
      </c>
    </row>
    <row r="16" spans="1:8">
      <c r="A16" s="119" t="s">
        <v>69</v>
      </c>
      <c r="B16" s="127">
        <v>42399</v>
      </c>
      <c r="C16" s="128" t="s">
        <v>487</v>
      </c>
      <c r="D16" s="129" t="s">
        <v>488</v>
      </c>
      <c r="E16" s="130">
        <v>925</v>
      </c>
      <c r="F16" s="129" t="s">
        <v>179</v>
      </c>
      <c r="H16" s="119" t="s">
        <v>179</v>
      </c>
    </row>
    <row r="17" spans="1:8">
      <c r="A17" s="119" t="s">
        <v>69</v>
      </c>
      <c r="B17" s="127">
        <v>42541</v>
      </c>
      <c r="C17" s="128" t="s">
        <v>1083</v>
      </c>
      <c r="D17" s="129" t="s">
        <v>1084</v>
      </c>
      <c r="E17" s="130">
        <v>1079.5</v>
      </c>
      <c r="F17" s="129" t="s">
        <v>179</v>
      </c>
      <c r="H17" s="119" t="s">
        <v>179</v>
      </c>
    </row>
    <row r="18" spans="1:8">
      <c r="A18" s="119" t="s">
        <v>69</v>
      </c>
      <c r="B18" s="127">
        <v>42604</v>
      </c>
      <c r="C18" s="128" t="s">
        <v>497</v>
      </c>
      <c r="D18" s="129" t="s">
        <v>498</v>
      </c>
      <c r="E18" s="130">
        <v>1368.54</v>
      </c>
      <c r="F18" s="129" t="s">
        <v>179</v>
      </c>
      <c r="H18" s="119" t="s">
        <v>179</v>
      </c>
    </row>
    <row r="19" spans="1:8">
      <c r="A19" s="119" t="s">
        <v>69</v>
      </c>
      <c r="B19" s="127">
        <v>42635</v>
      </c>
      <c r="C19" s="128" t="s">
        <v>499</v>
      </c>
      <c r="D19" s="129" t="s">
        <v>500</v>
      </c>
      <c r="E19" s="130">
        <v>2681.08</v>
      </c>
      <c r="F19" s="129" t="s">
        <v>179</v>
      </c>
      <c r="H19" s="119" t="s">
        <v>179</v>
      </c>
    </row>
    <row r="20" spans="1:8">
      <c r="A20" s="119" t="s">
        <v>69</v>
      </c>
      <c r="B20" s="127">
        <v>42730</v>
      </c>
      <c r="C20" s="128" t="s">
        <v>502</v>
      </c>
      <c r="D20" s="129" t="s">
        <v>503</v>
      </c>
      <c r="E20" s="130">
        <v>2467.92</v>
      </c>
      <c r="F20" s="129" t="s">
        <v>179</v>
      </c>
      <c r="H20" s="119" t="s">
        <v>179</v>
      </c>
    </row>
    <row r="21" spans="1:8">
      <c r="A21" s="119" t="s">
        <v>69</v>
      </c>
      <c r="B21" s="127">
        <v>42824</v>
      </c>
      <c r="C21" s="128" t="s">
        <v>506</v>
      </c>
      <c r="D21" s="129" t="s">
        <v>490</v>
      </c>
      <c r="E21" s="130">
        <v>1169.81</v>
      </c>
      <c r="F21" s="129" t="s">
        <v>179</v>
      </c>
      <c r="H21" s="119" t="s">
        <v>179</v>
      </c>
    </row>
    <row r="22" spans="1:8">
      <c r="A22" s="119" t="s">
        <v>69</v>
      </c>
      <c r="B22" s="127" t="s">
        <v>676</v>
      </c>
      <c r="C22" s="128" t="s">
        <v>489</v>
      </c>
      <c r="D22" s="129" t="s">
        <v>490</v>
      </c>
      <c r="E22" s="130">
        <v>1174</v>
      </c>
      <c r="F22" s="129" t="s">
        <v>179</v>
      </c>
      <c r="H22" s="119" t="s">
        <v>179</v>
      </c>
    </row>
    <row r="23" spans="1:8">
      <c r="A23" s="119" t="s">
        <v>69</v>
      </c>
      <c r="B23" s="127" t="s">
        <v>677</v>
      </c>
      <c r="C23" s="128" t="s">
        <v>491</v>
      </c>
      <c r="D23" s="129" t="s">
        <v>492</v>
      </c>
      <c r="E23" s="130">
        <v>3370</v>
      </c>
      <c r="F23" s="129" t="s">
        <v>179</v>
      </c>
      <c r="G23" s="120" t="s">
        <v>1077</v>
      </c>
      <c r="H23" s="119" t="s">
        <v>179</v>
      </c>
    </row>
    <row r="24" spans="1:8">
      <c r="A24" s="119" t="s">
        <v>69</v>
      </c>
      <c r="B24" s="127" t="s">
        <v>681</v>
      </c>
      <c r="C24" s="128" t="s">
        <v>493</v>
      </c>
      <c r="D24" s="129" t="s">
        <v>494</v>
      </c>
      <c r="E24" s="130">
        <v>1880</v>
      </c>
      <c r="F24" s="129" t="s">
        <v>179</v>
      </c>
      <c r="H24" s="119" t="s">
        <v>179</v>
      </c>
    </row>
    <row r="25" spans="1:8">
      <c r="A25" s="119" t="s">
        <v>69</v>
      </c>
      <c r="B25" s="127" t="s">
        <v>682</v>
      </c>
      <c r="C25" s="128" t="s">
        <v>495</v>
      </c>
      <c r="D25" s="129" t="s">
        <v>496</v>
      </c>
      <c r="E25" s="130">
        <v>1065</v>
      </c>
      <c r="F25" s="129" t="s">
        <v>179</v>
      </c>
      <c r="H25" s="119" t="s">
        <v>179</v>
      </c>
    </row>
    <row r="26" spans="1:8">
      <c r="A26" s="119" t="s">
        <v>69</v>
      </c>
      <c r="B26" s="127" t="s">
        <v>683</v>
      </c>
      <c r="C26" s="128" t="s">
        <v>501</v>
      </c>
      <c r="D26" s="129" t="s">
        <v>490</v>
      </c>
      <c r="E26" s="130">
        <v>818.87</v>
      </c>
      <c r="F26" s="129" t="s">
        <v>179</v>
      </c>
      <c r="H26" s="119" t="s">
        <v>179</v>
      </c>
    </row>
    <row r="27" spans="1:8">
      <c r="A27" s="119" t="s">
        <v>69</v>
      </c>
      <c r="B27" s="127" t="s">
        <v>684</v>
      </c>
      <c r="C27" s="128" t="s">
        <v>504</v>
      </c>
      <c r="D27" s="129" t="s">
        <v>505</v>
      </c>
      <c r="E27" s="130">
        <v>4716.9799999999996</v>
      </c>
      <c r="F27" s="129" t="s">
        <v>179</v>
      </c>
      <c r="G27" s="120" t="s">
        <v>1077</v>
      </c>
      <c r="H27" s="119" t="s">
        <v>179</v>
      </c>
    </row>
    <row r="28" spans="1:8">
      <c r="A28" s="119" t="s">
        <v>69</v>
      </c>
      <c r="B28" s="127" t="s">
        <v>688</v>
      </c>
      <c r="C28" s="128" t="s">
        <v>507</v>
      </c>
      <c r="D28" s="129" t="s">
        <v>508</v>
      </c>
      <c r="E28" s="130">
        <v>2986.98</v>
      </c>
      <c r="F28" s="129" t="s">
        <v>179</v>
      </c>
      <c r="G28" s="120" t="s">
        <v>1077</v>
      </c>
      <c r="H28" s="119" t="s">
        <v>179</v>
      </c>
    </row>
    <row r="29" spans="1:8">
      <c r="A29" s="119" t="s">
        <v>69</v>
      </c>
      <c r="B29" s="127">
        <v>42303</v>
      </c>
      <c r="C29" s="128" t="s">
        <v>509</v>
      </c>
      <c r="D29" s="129" t="s">
        <v>510</v>
      </c>
      <c r="E29" s="130">
        <v>10200</v>
      </c>
      <c r="F29" s="129" t="s">
        <v>245</v>
      </c>
      <c r="G29" s="120" t="s">
        <v>1077</v>
      </c>
      <c r="H29" s="119" t="s">
        <v>245</v>
      </c>
    </row>
    <row r="30" spans="1:8">
      <c r="A30" s="119" t="s">
        <v>69</v>
      </c>
      <c r="B30" s="127">
        <v>42460</v>
      </c>
      <c r="C30" s="128" t="s">
        <v>511</v>
      </c>
      <c r="D30" s="129" t="s">
        <v>512</v>
      </c>
      <c r="E30" s="130">
        <v>3400</v>
      </c>
      <c r="F30" s="129" t="s">
        <v>245</v>
      </c>
      <c r="H30" s="119" t="s">
        <v>245</v>
      </c>
    </row>
    <row r="31" spans="1:8">
      <c r="A31" s="119" t="s">
        <v>69</v>
      </c>
      <c r="B31" s="127">
        <v>42824</v>
      </c>
      <c r="C31" s="128" t="s">
        <v>513</v>
      </c>
      <c r="D31" s="129" t="s">
        <v>514</v>
      </c>
      <c r="E31" s="130">
        <v>2575</v>
      </c>
      <c r="F31" s="129" t="s">
        <v>245</v>
      </c>
      <c r="H31" s="119" t="s">
        <v>245</v>
      </c>
    </row>
    <row r="32" spans="1:8">
      <c r="A32" s="119" t="s">
        <v>69</v>
      </c>
      <c r="B32" s="127">
        <v>42184</v>
      </c>
      <c r="C32" s="128" t="s">
        <v>515</v>
      </c>
      <c r="D32" s="129" t="s">
        <v>516</v>
      </c>
      <c r="E32" s="130">
        <v>6485</v>
      </c>
      <c r="F32" s="129" t="s">
        <v>161</v>
      </c>
      <c r="G32" s="120" t="s">
        <v>1077</v>
      </c>
      <c r="H32" s="119" t="s">
        <v>161</v>
      </c>
    </row>
    <row r="33" spans="1:8">
      <c r="A33" s="119" t="s">
        <v>69</v>
      </c>
      <c r="B33" s="127">
        <v>42215</v>
      </c>
      <c r="C33" s="128" t="s">
        <v>517</v>
      </c>
      <c r="D33" s="129" t="s">
        <v>518</v>
      </c>
      <c r="E33" s="130">
        <v>10372</v>
      </c>
      <c r="F33" s="129" t="s">
        <v>161</v>
      </c>
      <c r="G33" s="120" t="s">
        <v>1077</v>
      </c>
      <c r="H33" s="119" t="s">
        <v>161</v>
      </c>
    </row>
    <row r="34" spans="1:8">
      <c r="A34" s="119" t="s">
        <v>69</v>
      </c>
      <c r="B34" s="127">
        <v>42238</v>
      </c>
      <c r="C34" s="128" t="s">
        <v>519</v>
      </c>
      <c r="D34" s="129" t="s">
        <v>520</v>
      </c>
      <c r="E34" s="130">
        <v>21922.57</v>
      </c>
      <c r="F34" s="129" t="s">
        <v>161</v>
      </c>
      <c r="G34" s="120" t="s">
        <v>1077</v>
      </c>
      <c r="H34" s="119" t="s">
        <v>161</v>
      </c>
    </row>
    <row r="35" spans="1:8">
      <c r="A35" s="119" t="s">
        <v>69</v>
      </c>
      <c r="B35" s="127">
        <v>42268</v>
      </c>
      <c r="C35" s="128" t="s">
        <v>521</v>
      </c>
      <c r="D35" s="129" t="s">
        <v>522</v>
      </c>
      <c r="E35" s="130">
        <v>21155.48</v>
      </c>
      <c r="F35" s="129" t="s">
        <v>161</v>
      </c>
      <c r="G35" s="120" t="s">
        <v>1077</v>
      </c>
      <c r="H35" s="119" t="s">
        <v>161</v>
      </c>
    </row>
    <row r="36" spans="1:8">
      <c r="A36" s="119" t="s">
        <v>69</v>
      </c>
      <c r="B36" s="127">
        <v>42487</v>
      </c>
      <c r="C36" s="128" t="s">
        <v>449</v>
      </c>
      <c r="D36" s="129" t="s">
        <v>450</v>
      </c>
      <c r="E36" s="130">
        <v>16752.14</v>
      </c>
      <c r="F36" s="131" t="s">
        <v>254</v>
      </c>
      <c r="G36" s="120" t="s">
        <v>1077</v>
      </c>
      <c r="H36" s="119" t="s">
        <v>254</v>
      </c>
    </row>
    <row r="37" spans="1:8">
      <c r="A37" s="119" t="s">
        <v>69</v>
      </c>
      <c r="B37" s="127">
        <v>42704</v>
      </c>
      <c r="C37" s="128" t="s">
        <v>453</v>
      </c>
      <c r="D37" s="129" t="s">
        <v>454</v>
      </c>
      <c r="E37" s="130">
        <v>64401.7</v>
      </c>
      <c r="F37" s="131" t="s">
        <v>254</v>
      </c>
      <c r="G37" s="120" t="s">
        <v>1077</v>
      </c>
      <c r="H37" s="119" t="s">
        <v>254</v>
      </c>
    </row>
    <row r="38" spans="1:8">
      <c r="A38" s="119" t="s">
        <v>69</v>
      </c>
      <c r="B38" s="127" t="s">
        <v>657</v>
      </c>
      <c r="C38" s="128" t="s">
        <v>451</v>
      </c>
      <c r="D38" s="129" t="s">
        <v>452</v>
      </c>
      <c r="E38" s="130">
        <v>16410.259999999998</v>
      </c>
      <c r="F38" s="131" t="s">
        <v>254</v>
      </c>
      <c r="G38" s="120" t="s">
        <v>1077</v>
      </c>
      <c r="H38" s="119" t="s">
        <v>254</v>
      </c>
    </row>
    <row r="39" spans="1:8">
      <c r="A39" s="119" t="s">
        <v>69</v>
      </c>
      <c r="B39" s="127">
        <v>42272</v>
      </c>
      <c r="C39" s="128" t="s">
        <v>1085</v>
      </c>
      <c r="D39" s="129" t="s">
        <v>524</v>
      </c>
      <c r="E39" s="130">
        <v>21000</v>
      </c>
      <c r="F39" s="129" t="s">
        <v>250</v>
      </c>
      <c r="G39" s="120" t="s">
        <v>1077</v>
      </c>
      <c r="H39" s="119" t="s">
        <v>250</v>
      </c>
    </row>
    <row r="40" spans="1:8">
      <c r="A40" s="119" t="s">
        <v>157</v>
      </c>
      <c r="B40" s="127">
        <v>42293</v>
      </c>
      <c r="C40" s="128" t="s">
        <v>533</v>
      </c>
      <c r="D40" s="129" t="s">
        <v>534</v>
      </c>
      <c r="E40" s="130">
        <v>3572.65</v>
      </c>
      <c r="F40" s="129" t="s">
        <v>72</v>
      </c>
      <c r="H40" s="119" t="s">
        <v>72</v>
      </c>
    </row>
    <row r="41" spans="1:8">
      <c r="A41" s="119" t="s">
        <v>157</v>
      </c>
      <c r="B41" s="127">
        <v>42733</v>
      </c>
      <c r="C41" s="128" t="s">
        <v>535</v>
      </c>
      <c r="D41" s="129" t="s">
        <v>536</v>
      </c>
      <c r="E41" s="130">
        <v>7863.24</v>
      </c>
      <c r="F41" s="129" t="s">
        <v>72</v>
      </c>
      <c r="G41" s="120" t="s">
        <v>1077</v>
      </c>
      <c r="H41" s="119" t="s">
        <v>72</v>
      </c>
    </row>
    <row r="42" spans="1:8">
      <c r="A42" s="119" t="s">
        <v>157</v>
      </c>
      <c r="B42" s="127">
        <v>42733</v>
      </c>
      <c r="C42" s="128" t="s">
        <v>537</v>
      </c>
      <c r="D42" s="129" t="s">
        <v>538</v>
      </c>
      <c r="E42" s="130">
        <v>811.97</v>
      </c>
      <c r="F42" s="129" t="s">
        <v>72</v>
      </c>
      <c r="H42" s="119" t="s">
        <v>72</v>
      </c>
    </row>
    <row r="43" spans="1:8">
      <c r="A43" s="119" t="s">
        <v>157</v>
      </c>
      <c r="B43" s="127">
        <v>42823</v>
      </c>
      <c r="C43" s="128" t="s">
        <v>539</v>
      </c>
      <c r="D43" s="129" t="s">
        <v>540</v>
      </c>
      <c r="E43" s="130">
        <v>3145.3</v>
      </c>
      <c r="F43" s="129" t="s">
        <v>72</v>
      </c>
      <c r="H43" s="119" t="s">
        <v>72</v>
      </c>
    </row>
    <row r="44" spans="1:8">
      <c r="A44" s="119" t="s">
        <v>157</v>
      </c>
      <c r="B44" s="127">
        <v>42823</v>
      </c>
      <c r="C44" s="128" t="s">
        <v>541</v>
      </c>
      <c r="D44" s="129" t="s">
        <v>542</v>
      </c>
      <c r="E44" s="130">
        <v>3299.14</v>
      </c>
      <c r="F44" s="129" t="s">
        <v>72</v>
      </c>
      <c r="H44" s="119" t="s">
        <v>72</v>
      </c>
    </row>
    <row r="45" spans="1:8">
      <c r="A45" s="119" t="s">
        <v>157</v>
      </c>
      <c r="B45" s="127">
        <v>42824</v>
      </c>
      <c r="C45" s="128" t="s">
        <v>543</v>
      </c>
      <c r="D45" s="129" t="s">
        <v>544</v>
      </c>
      <c r="E45" s="130">
        <v>2094.02</v>
      </c>
      <c r="F45" s="129" t="s">
        <v>72</v>
      </c>
      <c r="H45" s="119" t="s">
        <v>72</v>
      </c>
    </row>
    <row r="46" spans="1:8">
      <c r="A46" s="119" t="s">
        <v>157</v>
      </c>
      <c r="B46" s="127">
        <v>42824</v>
      </c>
      <c r="C46" s="128" t="s">
        <v>545</v>
      </c>
      <c r="D46" s="129" t="s">
        <v>546</v>
      </c>
      <c r="E46" s="130">
        <v>820.52</v>
      </c>
      <c r="F46" s="129" t="s">
        <v>72</v>
      </c>
      <c r="H46" s="119" t="s">
        <v>72</v>
      </c>
    </row>
    <row r="47" spans="1:8">
      <c r="A47" s="119" t="s">
        <v>157</v>
      </c>
      <c r="B47" s="127">
        <v>42849</v>
      </c>
      <c r="C47" s="128" t="s">
        <v>547</v>
      </c>
      <c r="D47" s="129" t="s">
        <v>548</v>
      </c>
      <c r="E47" s="130">
        <v>10598.3</v>
      </c>
      <c r="F47" s="129" t="s">
        <v>72</v>
      </c>
      <c r="G47" s="120" t="s">
        <v>1077</v>
      </c>
      <c r="H47" s="119" t="s">
        <v>72</v>
      </c>
    </row>
    <row r="48" spans="1:8">
      <c r="A48" s="119" t="s">
        <v>157</v>
      </c>
      <c r="B48" s="127">
        <v>42909</v>
      </c>
      <c r="C48" s="128" t="s">
        <v>549</v>
      </c>
      <c r="D48" s="129" t="s">
        <v>550</v>
      </c>
      <c r="E48" s="130">
        <v>54700.85</v>
      </c>
      <c r="F48" s="129" t="s">
        <v>72</v>
      </c>
      <c r="G48" s="120" t="s">
        <v>1077</v>
      </c>
      <c r="H48" s="119" t="s">
        <v>72</v>
      </c>
    </row>
    <row r="49" spans="1:8">
      <c r="A49" s="119" t="s">
        <v>157</v>
      </c>
      <c r="B49" s="127">
        <v>42912</v>
      </c>
      <c r="C49" s="128" t="s">
        <v>551</v>
      </c>
      <c r="D49" s="129" t="s">
        <v>552</v>
      </c>
      <c r="E49" s="130">
        <v>8737.86</v>
      </c>
      <c r="F49" s="129" t="s">
        <v>72</v>
      </c>
      <c r="H49" s="119" t="s">
        <v>72</v>
      </c>
    </row>
    <row r="50" spans="1:8">
      <c r="A50" s="119" t="s">
        <v>157</v>
      </c>
      <c r="B50" s="127">
        <v>42094</v>
      </c>
      <c r="C50" s="128" t="s">
        <v>553</v>
      </c>
      <c r="D50" s="129" t="s">
        <v>554</v>
      </c>
      <c r="E50" s="130">
        <v>24204.38</v>
      </c>
      <c r="F50" s="129" t="s">
        <v>269</v>
      </c>
      <c r="G50" s="120" t="s">
        <v>1077</v>
      </c>
      <c r="H50" s="119" t="s">
        <v>269</v>
      </c>
    </row>
    <row r="51" spans="1:8">
      <c r="A51" s="119" t="s">
        <v>157</v>
      </c>
      <c r="B51" s="127">
        <v>42276</v>
      </c>
      <c r="C51" s="128" t="s">
        <v>555</v>
      </c>
      <c r="D51" s="129" t="s">
        <v>556</v>
      </c>
      <c r="E51" s="130">
        <v>4368.93</v>
      </c>
      <c r="F51" s="129" t="s">
        <v>269</v>
      </c>
      <c r="H51" s="119" t="s">
        <v>269</v>
      </c>
    </row>
    <row r="52" spans="1:8">
      <c r="A52" s="119" t="s">
        <v>157</v>
      </c>
      <c r="B52" s="127">
        <v>42293</v>
      </c>
      <c r="C52" s="128" t="s">
        <v>557</v>
      </c>
      <c r="D52" s="129" t="s">
        <v>558</v>
      </c>
      <c r="E52" s="130">
        <v>14325</v>
      </c>
      <c r="F52" s="129" t="s">
        <v>269</v>
      </c>
      <c r="G52" s="120" t="s">
        <v>1077</v>
      </c>
      <c r="H52" s="119" t="s">
        <v>269</v>
      </c>
    </row>
    <row r="53" spans="1:8">
      <c r="A53" s="119" t="s">
        <v>157</v>
      </c>
      <c r="B53" s="127">
        <v>42328</v>
      </c>
      <c r="C53" s="128" t="s">
        <v>559</v>
      </c>
      <c r="D53" s="129" t="s">
        <v>560</v>
      </c>
      <c r="E53" s="130">
        <v>10500</v>
      </c>
      <c r="F53" s="129" t="s">
        <v>269</v>
      </c>
      <c r="H53" s="119" t="s">
        <v>269</v>
      </c>
    </row>
    <row r="54" spans="1:8">
      <c r="A54" s="119" t="s">
        <v>157</v>
      </c>
      <c r="B54" s="127">
        <v>42354</v>
      </c>
      <c r="C54" s="128" t="s">
        <v>561</v>
      </c>
      <c r="D54" s="129" t="s">
        <v>562</v>
      </c>
      <c r="E54" s="130">
        <v>12311.65</v>
      </c>
      <c r="F54" s="129" t="s">
        <v>269</v>
      </c>
      <c r="H54" s="119" t="s">
        <v>269</v>
      </c>
    </row>
    <row r="55" spans="1:8">
      <c r="A55" s="119" t="s">
        <v>157</v>
      </c>
      <c r="B55" s="127">
        <v>42362</v>
      </c>
      <c r="C55" s="128" t="s">
        <v>563</v>
      </c>
      <c r="D55" s="129" t="s">
        <v>564</v>
      </c>
      <c r="E55" s="130">
        <v>707.55</v>
      </c>
      <c r="F55" s="129" t="s">
        <v>269</v>
      </c>
      <c r="H55" s="119" t="s">
        <v>269</v>
      </c>
    </row>
    <row r="56" spans="1:8">
      <c r="A56" s="119" t="s">
        <v>157</v>
      </c>
      <c r="B56" s="127">
        <v>42364</v>
      </c>
      <c r="C56" s="128" t="s">
        <v>565</v>
      </c>
      <c r="D56" s="129" t="s">
        <v>566</v>
      </c>
      <c r="E56" s="130">
        <v>1556.6</v>
      </c>
      <c r="F56" s="129" t="s">
        <v>269</v>
      </c>
      <c r="H56" s="119" t="s">
        <v>269</v>
      </c>
    </row>
    <row r="57" spans="1:8">
      <c r="A57" s="119" t="s">
        <v>157</v>
      </c>
      <c r="B57" s="127">
        <v>42545</v>
      </c>
      <c r="C57" s="128" t="s">
        <v>567</v>
      </c>
      <c r="D57" s="129" t="s">
        <v>568</v>
      </c>
      <c r="E57" s="130">
        <v>240</v>
      </c>
      <c r="F57" s="129" t="s">
        <v>269</v>
      </c>
      <c r="H57" s="119" t="s">
        <v>269</v>
      </c>
    </row>
    <row r="58" spans="1:8">
      <c r="A58" s="119" t="s">
        <v>157</v>
      </c>
      <c r="B58" s="127">
        <v>42579</v>
      </c>
      <c r="C58" s="128" t="s">
        <v>569</v>
      </c>
      <c r="D58" s="129" t="s">
        <v>570</v>
      </c>
      <c r="E58" s="130">
        <v>716</v>
      </c>
      <c r="F58" s="129" t="s">
        <v>269</v>
      </c>
      <c r="H58" s="119" t="s">
        <v>269</v>
      </c>
    </row>
    <row r="59" spans="1:8">
      <c r="A59" s="119" t="s">
        <v>157</v>
      </c>
      <c r="B59" s="127">
        <v>42642</v>
      </c>
      <c r="C59" s="128" t="s">
        <v>571</v>
      </c>
      <c r="D59" s="129" t="s">
        <v>484</v>
      </c>
      <c r="E59" s="130">
        <v>5757.28</v>
      </c>
      <c r="F59" s="129" t="s">
        <v>269</v>
      </c>
      <c r="H59" s="119" t="s">
        <v>269</v>
      </c>
    </row>
    <row r="60" spans="1:8">
      <c r="A60" s="119" t="s">
        <v>157</v>
      </c>
      <c r="B60" s="127">
        <v>42670</v>
      </c>
      <c r="C60" s="128" t="s">
        <v>572</v>
      </c>
      <c r="D60" s="129" t="s">
        <v>573</v>
      </c>
      <c r="E60" s="130">
        <v>660</v>
      </c>
      <c r="F60" s="129" t="s">
        <v>269</v>
      </c>
      <c r="H60" s="119" t="s">
        <v>269</v>
      </c>
    </row>
    <row r="61" spans="1:8">
      <c r="A61" s="120" t="s">
        <v>157</v>
      </c>
      <c r="B61" s="110">
        <v>42733</v>
      </c>
      <c r="C61" s="111" t="s">
        <v>483</v>
      </c>
      <c r="D61" s="112" t="s">
        <v>574</v>
      </c>
      <c r="E61" s="113">
        <v>1415.09</v>
      </c>
      <c r="F61" s="112" t="s">
        <v>269</v>
      </c>
      <c r="G61" s="53"/>
      <c r="H61" s="119" t="s">
        <v>269</v>
      </c>
    </row>
    <row r="62" spans="1:8">
      <c r="A62" s="119" t="s">
        <v>157</v>
      </c>
      <c r="B62" s="127">
        <v>42733</v>
      </c>
      <c r="C62" s="128" t="s">
        <v>575</v>
      </c>
      <c r="D62" s="129" t="s">
        <v>576</v>
      </c>
      <c r="E62" s="130">
        <v>240</v>
      </c>
      <c r="F62" s="129" t="s">
        <v>269</v>
      </c>
      <c r="H62" s="119" t="s">
        <v>269</v>
      </c>
    </row>
    <row r="63" spans="1:8">
      <c r="A63" s="119" t="s">
        <v>157</v>
      </c>
      <c r="B63" s="127">
        <v>42886</v>
      </c>
      <c r="C63" s="128" t="s">
        <v>577</v>
      </c>
      <c r="D63" s="129" t="s">
        <v>578</v>
      </c>
      <c r="E63" s="130">
        <v>18352.88</v>
      </c>
      <c r="F63" s="129" t="s">
        <v>269</v>
      </c>
      <c r="H63" s="119" t="s">
        <v>269</v>
      </c>
    </row>
    <row r="64" spans="1:8">
      <c r="A64" s="119" t="s">
        <v>157</v>
      </c>
      <c r="B64" s="127">
        <v>42329</v>
      </c>
      <c r="C64" s="128" t="s">
        <v>579</v>
      </c>
      <c r="D64" s="129" t="s">
        <v>580</v>
      </c>
      <c r="E64" s="130">
        <v>27305</v>
      </c>
      <c r="F64" s="129" t="s">
        <v>161</v>
      </c>
      <c r="G64" s="120" t="s">
        <v>1077</v>
      </c>
      <c r="H64" s="119" t="s">
        <v>161</v>
      </c>
    </row>
    <row r="65" spans="1:8">
      <c r="A65" s="119" t="s">
        <v>157</v>
      </c>
      <c r="B65" s="127">
        <v>42357</v>
      </c>
      <c r="C65" s="128" t="s">
        <v>581</v>
      </c>
      <c r="D65" s="129" t="s">
        <v>582</v>
      </c>
      <c r="E65" s="130">
        <v>27175.33</v>
      </c>
      <c r="F65" s="129" t="s">
        <v>161</v>
      </c>
      <c r="G65" s="120" t="s">
        <v>1077</v>
      </c>
      <c r="H65" s="119" t="s">
        <v>161</v>
      </c>
    </row>
    <row r="66" spans="1:8">
      <c r="A66" s="119" t="s">
        <v>157</v>
      </c>
      <c r="B66" s="127">
        <v>42388</v>
      </c>
      <c r="C66" s="128" t="s">
        <v>583</v>
      </c>
      <c r="D66" s="129" t="s">
        <v>584</v>
      </c>
      <c r="E66" s="130">
        <v>26807.43</v>
      </c>
      <c r="F66" s="129" t="s">
        <v>161</v>
      </c>
      <c r="G66" s="120" t="s">
        <v>1077</v>
      </c>
      <c r="H66" s="119" t="s">
        <v>161</v>
      </c>
    </row>
    <row r="67" spans="1:8">
      <c r="A67" s="119" t="s">
        <v>157</v>
      </c>
      <c r="B67" s="127">
        <v>42155</v>
      </c>
      <c r="C67" s="128" t="s">
        <v>525</v>
      </c>
      <c r="D67" s="129" t="s">
        <v>526</v>
      </c>
      <c r="E67" s="130">
        <v>583428.9</v>
      </c>
      <c r="F67" s="129" t="s">
        <v>254</v>
      </c>
      <c r="G67" s="120" t="s">
        <v>1077</v>
      </c>
      <c r="H67" s="119" t="s">
        <v>254</v>
      </c>
    </row>
    <row r="68" spans="1:8">
      <c r="A68" s="119" t="s">
        <v>157</v>
      </c>
      <c r="B68" s="127">
        <v>42366</v>
      </c>
      <c r="C68" s="128" t="s">
        <v>527</v>
      </c>
      <c r="D68" s="132" t="s">
        <v>528</v>
      </c>
      <c r="E68" s="133">
        <v>547008.55000000005</v>
      </c>
      <c r="F68" s="129" t="s">
        <v>254</v>
      </c>
      <c r="G68" s="120" t="s">
        <v>1077</v>
      </c>
      <c r="H68" s="119" t="s">
        <v>254</v>
      </c>
    </row>
    <row r="69" spans="1:8" customFormat="1" ht="14.4">
      <c r="A69" s="134" t="s">
        <v>157</v>
      </c>
      <c r="B69" s="127">
        <v>42674</v>
      </c>
      <c r="C69" s="128" t="s">
        <v>529</v>
      </c>
      <c r="D69" s="129" t="s">
        <v>530</v>
      </c>
      <c r="E69" s="130">
        <v>307692.31</v>
      </c>
      <c r="F69" s="129" t="s">
        <v>254</v>
      </c>
      <c r="G69" s="120" t="s">
        <v>1077</v>
      </c>
      <c r="H69" s="119" t="s">
        <v>254</v>
      </c>
    </row>
    <row r="70" spans="1:8" customFormat="1" ht="14.4">
      <c r="A70" s="134" t="s">
        <v>157</v>
      </c>
      <c r="B70" s="127">
        <v>42674</v>
      </c>
      <c r="C70" s="128" t="s">
        <v>531</v>
      </c>
      <c r="D70" s="129" t="s">
        <v>532</v>
      </c>
      <c r="E70" s="130">
        <v>273504.28000000003</v>
      </c>
      <c r="F70" s="129" t="s">
        <v>254</v>
      </c>
      <c r="G70" s="120" t="s">
        <v>1077</v>
      </c>
      <c r="H70" s="119" t="s">
        <v>254</v>
      </c>
    </row>
  </sheetData>
  <autoFilter ref="A1:U70" xr:uid="{00000000-0009-0000-0000-000009000000}"/>
  <sortState xmlns:xlrd2="http://schemas.microsoft.com/office/spreadsheetml/2017/richdata2" ref="A2:H70">
    <sortCondition ref="A2:A70"/>
    <sortCondition ref="H2:H70"/>
    <sortCondition ref="B2:B70"/>
    <sortCondition ref="C2:C70"/>
  </sortState>
  <phoneticPr fontId="4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6"/>
  <sheetViews>
    <sheetView workbookViewId="0">
      <selection activeCell="F22" sqref="F22"/>
    </sheetView>
  </sheetViews>
  <sheetFormatPr defaultColWidth="9" defaultRowHeight="14.4"/>
  <cols>
    <col min="1" max="1" width="10.44140625" style="40" customWidth="1"/>
    <col min="2" max="2" width="18.88671875" customWidth="1"/>
    <col min="3" max="3" width="16.6640625" customWidth="1"/>
    <col min="4" max="4" width="17.77734375" customWidth="1"/>
    <col min="5" max="5" width="14.88671875" customWidth="1"/>
    <col min="6" max="6" width="21.21875" customWidth="1"/>
  </cols>
  <sheetData>
    <row r="1" spans="1:6">
      <c r="A1" s="40" t="s">
        <v>57</v>
      </c>
      <c r="B1" t="s">
        <v>52</v>
      </c>
      <c r="C1" t="s">
        <v>1086</v>
      </c>
      <c r="D1" t="s">
        <v>59</v>
      </c>
      <c r="E1" t="s">
        <v>882</v>
      </c>
      <c r="F1" t="s">
        <v>1087</v>
      </c>
    </row>
    <row r="2" spans="1:6">
      <c r="A2" s="40" t="s">
        <v>69</v>
      </c>
      <c r="B2" t="s">
        <v>1088</v>
      </c>
      <c r="C2" t="s">
        <v>1089</v>
      </c>
      <c r="D2" t="s">
        <v>1090</v>
      </c>
      <c r="E2" t="s">
        <v>72</v>
      </c>
      <c r="F2" s="118">
        <v>34455.9</v>
      </c>
    </row>
    <row r="3" spans="1:6">
      <c r="A3" s="40" t="s">
        <v>69</v>
      </c>
      <c r="B3" t="s">
        <v>1091</v>
      </c>
      <c r="C3" t="s">
        <v>1092</v>
      </c>
      <c r="D3" t="s">
        <v>1093</v>
      </c>
      <c r="E3" t="s">
        <v>72</v>
      </c>
      <c r="F3" s="118">
        <v>3014.67</v>
      </c>
    </row>
    <row r="4" spans="1:6">
      <c r="A4" s="40" t="s">
        <v>69</v>
      </c>
      <c r="B4" t="s">
        <v>1094</v>
      </c>
      <c r="C4" t="s">
        <v>1095</v>
      </c>
      <c r="D4" t="s">
        <v>1096</v>
      </c>
      <c r="E4" t="s">
        <v>72</v>
      </c>
      <c r="F4" s="118">
        <v>6419.32</v>
      </c>
    </row>
    <row r="5" spans="1:6">
      <c r="A5" s="40" t="s">
        <v>69</v>
      </c>
      <c r="B5" t="s">
        <v>1097</v>
      </c>
      <c r="C5" t="s">
        <v>1098</v>
      </c>
      <c r="D5" t="s">
        <v>1099</v>
      </c>
      <c r="E5" t="s">
        <v>72</v>
      </c>
      <c r="F5" s="118">
        <v>9042.69</v>
      </c>
    </row>
    <row r="6" spans="1:6">
      <c r="A6" s="40" t="s">
        <v>69</v>
      </c>
      <c r="B6" t="s">
        <v>1100</v>
      </c>
      <c r="C6" t="s">
        <v>1101</v>
      </c>
      <c r="D6" t="s">
        <v>1102</v>
      </c>
      <c r="E6" t="s">
        <v>72</v>
      </c>
      <c r="F6" s="118">
        <v>8990.42</v>
      </c>
    </row>
    <row r="7" spans="1:6">
      <c r="A7" s="40" t="s">
        <v>69</v>
      </c>
      <c r="B7" t="s">
        <v>1103</v>
      </c>
      <c r="C7" t="s">
        <v>1104</v>
      </c>
      <c r="D7" t="s">
        <v>1105</v>
      </c>
      <c r="E7" t="s">
        <v>72</v>
      </c>
      <c r="F7" s="118">
        <v>6969.32</v>
      </c>
    </row>
    <row r="8" spans="1:6">
      <c r="A8" s="40" t="s">
        <v>69</v>
      </c>
      <c r="B8" t="s">
        <v>1106</v>
      </c>
      <c r="C8" t="s">
        <v>1107</v>
      </c>
      <c r="D8" t="s">
        <v>1108</v>
      </c>
      <c r="E8" t="s">
        <v>72</v>
      </c>
      <c r="F8" s="118">
        <v>33189.47</v>
      </c>
    </row>
    <row r="9" spans="1:6">
      <c r="A9" s="40" t="s">
        <v>69</v>
      </c>
      <c r="B9" t="s">
        <v>1109</v>
      </c>
      <c r="C9" t="s">
        <v>1110</v>
      </c>
      <c r="D9" t="s">
        <v>1111</v>
      </c>
      <c r="E9" t="s">
        <v>72</v>
      </c>
      <c r="F9" s="118">
        <v>9042.69</v>
      </c>
    </row>
    <row r="10" spans="1:6">
      <c r="A10" s="40" t="s">
        <v>69</v>
      </c>
      <c r="B10" t="s">
        <v>1112</v>
      </c>
      <c r="C10" t="s">
        <v>1113</v>
      </c>
      <c r="D10" t="s">
        <v>1114</v>
      </c>
      <c r="E10" t="s">
        <v>72</v>
      </c>
      <c r="F10">
        <v>897.44</v>
      </c>
    </row>
    <row r="11" spans="1:6">
      <c r="A11" s="40" t="s">
        <v>69</v>
      </c>
      <c r="B11" t="s">
        <v>1115</v>
      </c>
      <c r="C11" t="s">
        <v>1116</v>
      </c>
      <c r="D11" t="s">
        <v>1117</v>
      </c>
      <c r="E11" t="s">
        <v>72</v>
      </c>
      <c r="F11" s="118">
        <v>2266.5500000000002</v>
      </c>
    </row>
    <row r="12" spans="1:6">
      <c r="A12" s="40" t="s">
        <v>69</v>
      </c>
      <c r="B12" t="s">
        <v>1118</v>
      </c>
      <c r="C12" t="s">
        <v>1119</v>
      </c>
      <c r="D12" t="s">
        <v>1120</v>
      </c>
      <c r="E12" t="s">
        <v>72</v>
      </c>
      <c r="F12" s="118">
        <v>33189.480000000003</v>
      </c>
    </row>
    <row r="13" spans="1:6">
      <c r="A13" s="40" t="s">
        <v>69</v>
      </c>
      <c r="B13" t="s">
        <v>1121</v>
      </c>
      <c r="C13" t="s">
        <v>1122</v>
      </c>
      <c r="D13" t="s">
        <v>1123</v>
      </c>
      <c r="E13" t="s">
        <v>72</v>
      </c>
      <c r="F13" s="118">
        <v>5842.62</v>
      </c>
    </row>
    <row r="14" spans="1:6">
      <c r="A14" s="40" t="s">
        <v>69</v>
      </c>
      <c r="B14" t="s">
        <v>1124</v>
      </c>
      <c r="C14" t="s">
        <v>1125</v>
      </c>
      <c r="D14" t="s">
        <v>1126</v>
      </c>
      <c r="E14" t="s">
        <v>72</v>
      </c>
      <c r="F14" s="118">
        <v>6236.83</v>
      </c>
    </row>
    <row r="15" spans="1:6">
      <c r="A15" s="40" t="s">
        <v>69</v>
      </c>
      <c r="B15" t="s">
        <v>1127</v>
      </c>
      <c r="C15" t="s">
        <v>1128</v>
      </c>
      <c r="D15" t="s">
        <v>1129</v>
      </c>
      <c r="E15" t="s">
        <v>72</v>
      </c>
      <c r="F15" s="118">
        <v>6425.82</v>
      </c>
    </row>
    <row r="16" spans="1:6">
      <c r="A16" s="40" t="s">
        <v>69</v>
      </c>
      <c r="B16" t="s">
        <v>1130</v>
      </c>
      <c r="C16" t="s">
        <v>1131</v>
      </c>
      <c r="D16" t="s">
        <v>1132</v>
      </c>
      <c r="E16" t="s">
        <v>72</v>
      </c>
      <c r="F16" s="118">
        <v>30100.1</v>
      </c>
    </row>
    <row r="17" spans="1:6">
      <c r="A17" s="40" t="s">
        <v>69</v>
      </c>
      <c r="B17" t="s">
        <v>1133</v>
      </c>
      <c r="C17" t="s">
        <v>1134</v>
      </c>
      <c r="D17" t="s">
        <v>1135</v>
      </c>
      <c r="E17" t="s">
        <v>72</v>
      </c>
      <c r="F17" s="118">
        <v>48064.03</v>
      </c>
    </row>
    <row r="18" spans="1:6">
      <c r="A18" s="40" t="s">
        <v>69</v>
      </c>
      <c r="B18" t="s">
        <v>1136</v>
      </c>
      <c r="C18" t="s">
        <v>1137</v>
      </c>
      <c r="D18" t="s">
        <v>1138</v>
      </c>
      <c r="E18" t="s">
        <v>72</v>
      </c>
      <c r="F18" s="118">
        <v>45060.03</v>
      </c>
    </row>
    <row r="19" spans="1:6">
      <c r="A19" s="40" t="s">
        <v>69</v>
      </c>
      <c r="B19" t="s">
        <v>1139</v>
      </c>
      <c r="C19" t="s">
        <v>1140</v>
      </c>
      <c r="D19" t="s">
        <v>1141</v>
      </c>
      <c r="E19" t="s">
        <v>72</v>
      </c>
      <c r="F19" s="118">
        <v>8461.5300000000007</v>
      </c>
    </row>
    <row r="20" spans="1:6">
      <c r="A20" s="40" t="s">
        <v>69</v>
      </c>
      <c r="B20" t="s">
        <v>1142</v>
      </c>
      <c r="C20" t="s">
        <v>1143</v>
      </c>
      <c r="D20" t="s">
        <v>1144</v>
      </c>
      <c r="E20" t="s">
        <v>72</v>
      </c>
      <c r="F20" s="118">
        <v>13831.6</v>
      </c>
    </row>
    <row r="21" spans="1:6">
      <c r="A21" s="40" t="s">
        <v>69</v>
      </c>
      <c r="B21" t="s">
        <v>1145</v>
      </c>
      <c r="C21" t="s">
        <v>1146</v>
      </c>
      <c r="D21" t="s">
        <v>1147</v>
      </c>
      <c r="E21" t="s">
        <v>72</v>
      </c>
      <c r="F21" s="118">
        <v>45060.03</v>
      </c>
    </row>
    <row r="22" spans="1:6">
      <c r="A22" s="40" t="s">
        <v>69</v>
      </c>
      <c r="B22" t="s">
        <v>1148</v>
      </c>
      <c r="C22" t="s">
        <v>1149</v>
      </c>
      <c r="D22" t="s">
        <v>1150</v>
      </c>
      <c r="E22" t="s">
        <v>72</v>
      </c>
      <c r="F22" s="118">
        <v>2372.9899999999998</v>
      </c>
    </row>
    <row r="23" spans="1:6">
      <c r="A23" s="40" t="s">
        <v>69</v>
      </c>
      <c r="B23" t="s">
        <v>1151</v>
      </c>
      <c r="C23" t="s">
        <v>1152</v>
      </c>
      <c r="D23" t="s">
        <v>1153</v>
      </c>
      <c r="E23" t="s">
        <v>72</v>
      </c>
      <c r="F23" s="118">
        <v>12959.93</v>
      </c>
    </row>
    <row r="24" spans="1:6">
      <c r="A24" s="40" t="s">
        <v>69</v>
      </c>
      <c r="B24" t="s">
        <v>1154</v>
      </c>
      <c r="C24" t="s">
        <v>1155</v>
      </c>
      <c r="D24" t="s">
        <v>1156</v>
      </c>
      <c r="E24" t="s">
        <v>72</v>
      </c>
      <c r="F24" s="118">
        <v>61822.37</v>
      </c>
    </row>
    <row r="25" spans="1:6">
      <c r="A25" s="40" t="s">
        <v>69</v>
      </c>
      <c r="B25" t="s">
        <v>1157</v>
      </c>
      <c r="C25" t="s">
        <v>1158</v>
      </c>
      <c r="D25" t="s">
        <v>1159</v>
      </c>
      <c r="E25" t="s">
        <v>72</v>
      </c>
      <c r="F25" s="118">
        <v>54642.8</v>
      </c>
    </row>
    <row r="26" spans="1:6">
      <c r="A26" s="40" t="s">
        <v>69</v>
      </c>
      <c r="B26" t="s">
        <v>1160</v>
      </c>
      <c r="C26" t="s">
        <v>1161</v>
      </c>
      <c r="D26" t="s">
        <v>1162</v>
      </c>
      <c r="E26" t="s">
        <v>72</v>
      </c>
      <c r="F26" s="118">
        <v>7141.03</v>
      </c>
    </row>
    <row r="27" spans="1:6">
      <c r="A27" s="40" t="s">
        <v>69</v>
      </c>
      <c r="B27" t="s">
        <v>1163</v>
      </c>
      <c r="C27" t="s">
        <v>1164</v>
      </c>
      <c r="D27" t="s">
        <v>1165</v>
      </c>
      <c r="E27" t="s">
        <v>72</v>
      </c>
      <c r="F27" s="118">
        <v>4500.34</v>
      </c>
    </row>
    <row r="28" spans="1:6">
      <c r="A28" s="40" t="s">
        <v>157</v>
      </c>
      <c r="B28" s="61">
        <v>42200</v>
      </c>
      <c r="C28" s="62">
        <v>201507000002</v>
      </c>
      <c r="D28" t="s">
        <v>1166</v>
      </c>
      <c r="E28" t="s">
        <v>72</v>
      </c>
      <c r="F28" s="20">
        <v>24263.279999999999</v>
      </c>
    </row>
    <row r="29" spans="1:6">
      <c r="A29" s="40" t="s">
        <v>157</v>
      </c>
      <c r="B29" s="61">
        <v>42234</v>
      </c>
      <c r="C29" s="62">
        <v>201508000001</v>
      </c>
      <c r="D29" t="s">
        <v>1167</v>
      </c>
      <c r="E29" t="s">
        <v>72</v>
      </c>
      <c r="F29" s="20">
        <v>5857.8</v>
      </c>
    </row>
    <row r="30" spans="1:6">
      <c r="A30" s="40" t="s">
        <v>157</v>
      </c>
      <c r="B30" s="61">
        <v>42234</v>
      </c>
      <c r="C30" s="62">
        <v>201508000002</v>
      </c>
      <c r="D30" t="s">
        <v>1168</v>
      </c>
      <c r="E30" t="s">
        <v>72</v>
      </c>
      <c r="F30" s="20">
        <v>8285.5499999999993</v>
      </c>
    </row>
    <row r="31" spans="1:6">
      <c r="A31" s="40" t="s">
        <v>157</v>
      </c>
      <c r="B31" s="61">
        <v>42244</v>
      </c>
      <c r="C31" s="62">
        <v>201508000003</v>
      </c>
      <c r="D31" t="s">
        <v>1169</v>
      </c>
      <c r="E31" t="s">
        <v>72</v>
      </c>
      <c r="F31" s="20">
        <v>6172.89</v>
      </c>
    </row>
    <row r="32" spans="1:6">
      <c r="A32" s="40" t="s">
        <v>157</v>
      </c>
      <c r="B32" s="61">
        <v>42245</v>
      </c>
      <c r="C32" s="62">
        <v>201508000004</v>
      </c>
      <c r="D32" t="s">
        <v>1170</v>
      </c>
      <c r="E32" t="s">
        <v>72</v>
      </c>
      <c r="F32" s="20">
        <v>5744.55</v>
      </c>
    </row>
    <row r="33" spans="1:6">
      <c r="A33" s="40" t="s">
        <v>157</v>
      </c>
      <c r="B33" s="61">
        <v>42286</v>
      </c>
      <c r="C33" s="62">
        <v>201510000003</v>
      </c>
      <c r="D33" t="s">
        <v>1171</v>
      </c>
      <c r="E33" t="s">
        <v>72</v>
      </c>
      <c r="F33" s="20">
        <v>14648.61</v>
      </c>
    </row>
    <row r="34" spans="1:6">
      <c r="A34" s="40" t="s">
        <v>157</v>
      </c>
      <c r="B34" s="61">
        <v>42293</v>
      </c>
      <c r="C34" s="62">
        <v>201510000004</v>
      </c>
      <c r="D34" t="s">
        <v>1172</v>
      </c>
      <c r="E34" t="s">
        <v>72</v>
      </c>
      <c r="F34" s="20">
        <v>3919.07</v>
      </c>
    </row>
    <row r="35" spans="1:6">
      <c r="A35" s="40" t="s">
        <v>157</v>
      </c>
      <c r="B35" s="61">
        <v>42364</v>
      </c>
      <c r="C35" s="62">
        <v>201512000002</v>
      </c>
      <c r="D35" t="s">
        <v>1173</v>
      </c>
      <c r="E35" t="s">
        <v>72</v>
      </c>
      <c r="F35" s="20">
        <v>8134.81</v>
      </c>
    </row>
    <row r="36" spans="1:6">
      <c r="A36" s="40" t="s">
        <v>157</v>
      </c>
      <c r="B36" s="61">
        <v>42368</v>
      </c>
      <c r="C36" s="62">
        <v>201512000003</v>
      </c>
      <c r="D36" t="s">
        <v>1174</v>
      </c>
      <c r="E36" t="s">
        <v>72</v>
      </c>
      <c r="F36" s="20">
        <v>887.65</v>
      </c>
    </row>
    <row r="37" spans="1:6">
      <c r="A37" s="40" t="s">
        <v>157</v>
      </c>
      <c r="B37" s="61">
        <v>42389</v>
      </c>
      <c r="C37" s="62">
        <v>201601000004</v>
      </c>
      <c r="D37" t="s">
        <v>1175</v>
      </c>
      <c r="E37" t="s">
        <v>72</v>
      </c>
      <c r="F37" s="20">
        <v>18085.38</v>
      </c>
    </row>
    <row r="38" spans="1:6">
      <c r="A38" s="40" t="s">
        <v>157</v>
      </c>
      <c r="B38" s="63">
        <v>42391</v>
      </c>
      <c r="C38" s="64">
        <v>201601000005</v>
      </c>
      <c r="D38" s="65" t="s">
        <v>1176</v>
      </c>
      <c r="E38" s="65" t="s">
        <v>72</v>
      </c>
      <c r="F38" s="66">
        <v>99568.42</v>
      </c>
    </row>
    <row r="39" spans="1:6">
      <c r="A39" s="40" t="s">
        <v>157</v>
      </c>
      <c r="B39" s="61">
        <v>42408</v>
      </c>
      <c r="C39" s="62">
        <v>201602000002</v>
      </c>
      <c r="D39" t="s">
        <v>1177</v>
      </c>
      <c r="E39" t="s">
        <v>72</v>
      </c>
      <c r="F39" s="20">
        <v>99568.42</v>
      </c>
    </row>
    <row r="40" spans="1:6">
      <c r="A40" s="40" t="s">
        <v>157</v>
      </c>
      <c r="B40" s="61">
        <v>42425</v>
      </c>
      <c r="C40" s="62">
        <v>201602000004</v>
      </c>
      <c r="D40" t="s">
        <v>1178</v>
      </c>
      <c r="E40" t="s">
        <v>72</v>
      </c>
      <c r="F40" s="20">
        <v>17980.84</v>
      </c>
    </row>
    <row r="41" spans="1:6">
      <c r="A41" s="40" t="s">
        <v>157</v>
      </c>
      <c r="B41" s="61">
        <v>42450</v>
      </c>
      <c r="C41" s="62">
        <v>201603000001</v>
      </c>
      <c r="D41" t="s">
        <v>1179</v>
      </c>
      <c r="E41" t="s">
        <v>72</v>
      </c>
      <c r="F41" s="20">
        <v>99568.42</v>
      </c>
    </row>
    <row r="42" spans="1:6">
      <c r="A42" s="40" t="s">
        <v>157</v>
      </c>
      <c r="B42" s="61">
        <v>42465</v>
      </c>
      <c r="C42" s="62">
        <v>201604000004</v>
      </c>
      <c r="D42" t="s">
        <v>1180</v>
      </c>
      <c r="E42" t="s">
        <v>72</v>
      </c>
      <c r="F42" s="20">
        <v>25788.22</v>
      </c>
    </row>
    <row r="43" spans="1:6">
      <c r="A43" s="40" t="s">
        <v>157</v>
      </c>
      <c r="B43" s="61">
        <v>42481</v>
      </c>
      <c r="C43" s="62">
        <v>201604000007</v>
      </c>
      <c r="D43" t="s">
        <v>1181</v>
      </c>
      <c r="E43" t="s">
        <v>72</v>
      </c>
      <c r="F43" s="20">
        <v>20806.900000000001</v>
      </c>
    </row>
    <row r="44" spans="1:6">
      <c r="A44" s="40" t="s">
        <v>157</v>
      </c>
      <c r="B44" s="61">
        <v>42495</v>
      </c>
      <c r="C44" s="62">
        <v>201605000003</v>
      </c>
      <c r="D44" t="s">
        <v>1182</v>
      </c>
      <c r="E44" t="s">
        <v>72</v>
      </c>
      <c r="F44" s="20">
        <v>33189.47</v>
      </c>
    </row>
    <row r="45" spans="1:6">
      <c r="A45" s="40" t="s">
        <v>157</v>
      </c>
      <c r="B45" s="61">
        <v>42538</v>
      </c>
      <c r="C45" s="62">
        <v>201606000002</v>
      </c>
      <c r="D45" t="s">
        <v>1183</v>
      </c>
      <c r="E45" t="s">
        <v>72</v>
      </c>
      <c r="F45" s="20">
        <v>42084.25</v>
      </c>
    </row>
    <row r="46" spans="1:6">
      <c r="A46" s="40" t="s">
        <v>157</v>
      </c>
      <c r="B46" s="61">
        <v>42542</v>
      </c>
      <c r="C46" s="62">
        <v>201606000003</v>
      </c>
      <c r="D46" t="s">
        <v>1184</v>
      </c>
      <c r="E46" t="s">
        <v>72</v>
      </c>
      <c r="F46" s="20">
        <v>12624.92</v>
      </c>
    </row>
    <row r="47" spans="1:6">
      <c r="A47" s="40" t="s">
        <v>157</v>
      </c>
      <c r="B47" s="61">
        <v>42572</v>
      </c>
      <c r="C47" s="62">
        <v>201607000006</v>
      </c>
      <c r="D47" t="s">
        <v>1185</v>
      </c>
      <c r="E47" t="s">
        <v>72</v>
      </c>
      <c r="F47" s="20">
        <v>12659.77</v>
      </c>
    </row>
    <row r="48" spans="1:6">
      <c r="A48" s="40" t="s">
        <v>157</v>
      </c>
      <c r="B48" s="61">
        <v>42573</v>
      </c>
      <c r="C48" s="62">
        <v>201607000007</v>
      </c>
      <c r="D48" t="s">
        <v>1186</v>
      </c>
      <c r="E48" t="s">
        <v>72</v>
      </c>
      <c r="F48" s="20">
        <v>6666.67</v>
      </c>
    </row>
    <row r="49" spans="1:6">
      <c r="A49" s="40" t="s">
        <v>157</v>
      </c>
      <c r="B49" s="61">
        <v>42605</v>
      </c>
      <c r="C49" s="62">
        <v>201608000003</v>
      </c>
      <c r="D49" t="s">
        <v>1187</v>
      </c>
      <c r="E49" t="s">
        <v>72</v>
      </c>
      <c r="F49" s="20">
        <v>25309.08</v>
      </c>
    </row>
    <row r="50" spans="1:6">
      <c r="A50" s="40" t="s">
        <v>157</v>
      </c>
      <c r="B50" s="61">
        <v>42608</v>
      </c>
      <c r="C50" s="62">
        <v>201608000004</v>
      </c>
      <c r="D50" t="s">
        <v>1188</v>
      </c>
      <c r="E50" t="s">
        <v>72</v>
      </c>
      <c r="F50" s="20">
        <v>4336.01</v>
      </c>
    </row>
    <row r="51" spans="1:6">
      <c r="A51" s="40" t="s">
        <v>157</v>
      </c>
      <c r="B51" s="61">
        <v>42633</v>
      </c>
      <c r="C51" s="62">
        <v>201609000001</v>
      </c>
      <c r="D51" t="s">
        <v>1189</v>
      </c>
      <c r="E51" t="s">
        <v>72</v>
      </c>
      <c r="F51" s="20">
        <v>18005.23</v>
      </c>
    </row>
    <row r="52" spans="1:6">
      <c r="A52" s="40" t="s">
        <v>157</v>
      </c>
      <c r="B52" s="61">
        <v>42671</v>
      </c>
      <c r="C52" s="62">
        <v>201610000003</v>
      </c>
      <c r="D52" t="s">
        <v>1190</v>
      </c>
      <c r="E52" t="s">
        <v>72</v>
      </c>
      <c r="F52" s="20">
        <v>66378.95</v>
      </c>
    </row>
    <row r="53" spans="1:6">
      <c r="A53" s="40" t="s">
        <v>157</v>
      </c>
      <c r="B53" s="61">
        <v>42697</v>
      </c>
      <c r="C53" s="62">
        <v>201611000001</v>
      </c>
      <c r="D53" t="s">
        <v>1191</v>
      </c>
      <c r="E53" t="s">
        <v>72</v>
      </c>
      <c r="F53" s="20">
        <v>66378.95</v>
      </c>
    </row>
    <row r="54" spans="1:6">
      <c r="A54" s="40" t="s">
        <v>157</v>
      </c>
      <c r="B54" s="63">
        <v>42725</v>
      </c>
      <c r="C54" s="64">
        <v>201612000001</v>
      </c>
      <c r="D54" s="65" t="s">
        <v>1192</v>
      </c>
      <c r="E54" s="65" t="s">
        <v>72</v>
      </c>
      <c r="F54" s="66">
        <v>88516.33</v>
      </c>
    </row>
    <row r="55" spans="1:6">
      <c r="A55" s="40" t="s">
        <v>157</v>
      </c>
      <c r="B55" s="61">
        <v>42741</v>
      </c>
      <c r="C55" s="62">
        <v>201701000003</v>
      </c>
      <c r="D55" t="s">
        <v>1193</v>
      </c>
      <c r="E55" t="s">
        <v>72</v>
      </c>
      <c r="F55" s="20">
        <v>26062.400000000001</v>
      </c>
    </row>
    <row r="56" spans="1:6">
      <c r="A56" s="40" t="s">
        <v>157</v>
      </c>
      <c r="B56" s="61">
        <v>42751</v>
      </c>
      <c r="C56" s="62">
        <v>201701000004</v>
      </c>
      <c r="D56" t="s">
        <v>1194</v>
      </c>
      <c r="E56" t="s">
        <v>72</v>
      </c>
      <c r="F56" s="20">
        <v>84112.06</v>
      </c>
    </row>
    <row r="57" spans="1:6">
      <c r="A57" s="40" t="s">
        <v>157</v>
      </c>
      <c r="B57" s="61">
        <v>42769</v>
      </c>
      <c r="C57" s="62">
        <v>201702000001</v>
      </c>
      <c r="D57" t="s">
        <v>1195</v>
      </c>
      <c r="E57" t="s">
        <v>72</v>
      </c>
      <c r="F57" s="20">
        <v>84112.06</v>
      </c>
    </row>
    <row r="58" spans="1:6">
      <c r="A58" s="40" t="s">
        <v>157</v>
      </c>
      <c r="B58" s="61">
        <v>42772</v>
      </c>
      <c r="C58" s="62">
        <v>201702000002</v>
      </c>
      <c r="D58" t="s">
        <v>1196</v>
      </c>
      <c r="E58" t="s">
        <v>72</v>
      </c>
      <c r="F58" s="20">
        <v>19045.02</v>
      </c>
    </row>
    <row r="59" spans="1:6">
      <c r="A59" s="40" t="s">
        <v>157</v>
      </c>
      <c r="B59" s="61">
        <v>42807</v>
      </c>
      <c r="C59" s="62">
        <v>201703000004</v>
      </c>
      <c r="D59" t="s">
        <v>1197</v>
      </c>
      <c r="E59" t="s">
        <v>72</v>
      </c>
      <c r="F59" s="20">
        <v>88107.39</v>
      </c>
    </row>
    <row r="60" spans="1:6">
      <c r="A60" s="40" t="s">
        <v>157</v>
      </c>
      <c r="B60" s="61">
        <v>42825</v>
      </c>
      <c r="C60" s="62">
        <v>201703000007</v>
      </c>
      <c r="D60" t="s">
        <v>1198</v>
      </c>
      <c r="E60" t="s">
        <v>72</v>
      </c>
      <c r="F60" s="20">
        <v>18194.54</v>
      </c>
    </row>
    <row r="61" spans="1:6">
      <c r="A61" s="40" t="s">
        <v>157</v>
      </c>
      <c r="B61" s="61">
        <v>42825</v>
      </c>
      <c r="C61" s="62">
        <v>201703000008</v>
      </c>
      <c r="D61" t="s">
        <v>1199</v>
      </c>
      <c r="E61" t="s">
        <v>72</v>
      </c>
      <c r="F61" s="20">
        <v>75250.259999999995</v>
      </c>
    </row>
    <row r="62" spans="1:6">
      <c r="A62" s="40" t="s">
        <v>157</v>
      </c>
      <c r="B62" s="61">
        <v>42845</v>
      </c>
      <c r="C62" s="62">
        <v>201704000002</v>
      </c>
      <c r="D62" t="s">
        <v>1200</v>
      </c>
      <c r="E62" t="s">
        <v>72</v>
      </c>
      <c r="F62" s="20">
        <v>9786.15</v>
      </c>
    </row>
    <row r="63" spans="1:6">
      <c r="A63" s="40" t="s">
        <v>157</v>
      </c>
      <c r="B63" s="61">
        <v>42902</v>
      </c>
      <c r="C63" s="62">
        <v>201706000004</v>
      </c>
      <c r="D63" t="s">
        <v>1201</v>
      </c>
      <c r="E63" t="s">
        <v>72</v>
      </c>
      <c r="F63" s="20">
        <v>60782.67</v>
      </c>
    </row>
    <row r="64" spans="1:6">
      <c r="A64" s="40" t="s">
        <v>157</v>
      </c>
      <c r="B64" s="61">
        <v>42910</v>
      </c>
      <c r="C64" s="62">
        <v>201706000005</v>
      </c>
      <c r="D64" t="s">
        <v>1202</v>
      </c>
      <c r="E64" t="s">
        <v>72</v>
      </c>
      <c r="F64" s="20">
        <v>30040.02</v>
      </c>
    </row>
    <row r="65" spans="1:6">
      <c r="A65" s="40" t="s">
        <v>157</v>
      </c>
      <c r="B65" s="61">
        <v>42915</v>
      </c>
      <c r="C65" s="62">
        <v>201706000006</v>
      </c>
      <c r="D65" t="s">
        <v>1203</v>
      </c>
      <c r="E65" t="s">
        <v>72</v>
      </c>
      <c r="F65" s="20">
        <v>25384.61</v>
      </c>
    </row>
    <row r="66" spans="1:6">
      <c r="A66" s="40" t="s">
        <v>157</v>
      </c>
      <c r="B66" s="61">
        <v>42928</v>
      </c>
      <c r="C66" s="62">
        <v>201707000001</v>
      </c>
      <c r="D66" t="s">
        <v>1204</v>
      </c>
      <c r="E66" t="s">
        <v>72</v>
      </c>
      <c r="F66" s="20">
        <v>51638.8</v>
      </c>
    </row>
    <row r="67" spans="1:6">
      <c r="A67" s="40" t="s">
        <v>157</v>
      </c>
      <c r="B67" s="61">
        <v>42933</v>
      </c>
      <c r="C67" s="62">
        <v>201707000002</v>
      </c>
      <c r="D67" t="s">
        <v>1205</v>
      </c>
      <c r="E67" t="s">
        <v>72</v>
      </c>
      <c r="F67" s="20">
        <v>71063.05</v>
      </c>
    </row>
    <row r="68" spans="1:6">
      <c r="A68" s="40" t="s">
        <v>157</v>
      </c>
      <c r="B68" s="61">
        <v>42983</v>
      </c>
      <c r="C68" s="62">
        <v>201709000003</v>
      </c>
      <c r="D68" t="s">
        <v>1206</v>
      </c>
      <c r="E68" t="s">
        <v>72</v>
      </c>
      <c r="F68" s="20">
        <v>25736.400000000001</v>
      </c>
    </row>
    <row r="69" spans="1:6">
      <c r="A69" s="40" t="s">
        <v>157</v>
      </c>
      <c r="B69" s="61">
        <v>43003</v>
      </c>
      <c r="C69" s="62">
        <v>201709000004</v>
      </c>
      <c r="D69" t="s">
        <v>1207</v>
      </c>
      <c r="E69" t="s">
        <v>72</v>
      </c>
      <c r="F69" s="20">
        <v>84562.66</v>
      </c>
    </row>
    <row r="70" spans="1:6">
      <c r="A70" s="40" t="s">
        <v>157</v>
      </c>
      <c r="B70" s="63">
        <v>43055</v>
      </c>
      <c r="C70" s="64">
        <v>201711000006</v>
      </c>
      <c r="D70" s="65" t="s">
        <v>1208</v>
      </c>
      <c r="E70" s="65" t="s">
        <v>72</v>
      </c>
      <c r="F70" s="66">
        <v>182042.53</v>
      </c>
    </row>
    <row r="71" spans="1:6">
      <c r="A71" s="40" t="s">
        <v>157</v>
      </c>
      <c r="B71" s="61">
        <v>43063</v>
      </c>
      <c r="C71" s="62">
        <v>201711000009</v>
      </c>
      <c r="D71" t="s">
        <v>1209</v>
      </c>
      <c r="E71" t="s">
        <v>72</v>
      </c>
      <c r="F71" s="20">
        <v>10294.129999999999</v>
      </c>
    </row>
    <row r="72" spans="1:6">
      <c r="A72" s="40" t="s">
        <v>157</v>
      </c>
      <c r="B72" s="61">
        <v>43067</v>
      </c>
      <c r="C72" s="62">
        <v>201711000010</v>
      </c>
      <c r="D72" t="s">
        <v>1210</v>
      </c>
      <c r="E72" t="s">
        <v>72</v>
      </c>
      <c r="F72" s="20">
        <v>8404.17</v>
      </c>
    </row>
    <row r="73" spans="1:6">
      <c r="A73" s="40" t="s">
        <v>157</v>
      </c>
      <c r="B73" s="63">
        <v>42734</v>
      </c>
      <c r="C73" s="64">
        <v>201612000002</v>
      </c>
      <c r="D73" s="65" t="s">
        <v>1211</v>
      </c>
      <c r="E73" s="65" t="s">
        <v>272</v>
      </c>
      <c r="F73" s="66">
        <v>20000</v>
      </c>
    </row>
    <row r="74" spans="1:6">
      <c r="A74" s="40" t="s">
        <v>157</v>
      </c>
      <c r="B74" s="63">
        <v>42734</v>
      </c>
      <c r="C74" s="64">
        <v>201612000003</v>
      </c>
      <c r="D74" s="65" t="s">
        <v>1212</v>
      </c>
      <c r="E74" s="65" t="s">
        <v>1025</v>
      </c>
      <c r="F74" s="66">
        <v>40000</v>
      </c>
    </row>
    <row r="75" spans="1:6">
      <c r="A75" s="40" t="s">
        <v>157</v>
      </c>
      <c r="B75" s="61">
        <v>42063</v>
      </c>
      <c r="C75" s="62">
        <v>201502000001</v>
      </c>
      <c r="D75" t="s">
        <v>1213</v>
      </c>
      <c r="E75" t="s">
        <v>161</v>
      </c>
      <c r="F75" s="20">
        <v>10924.56</v>
      </c>
    </row>
    <row r="76" spans="1:6">
      <c r="A76" s="40" t="s">
        <v>157</v>
      </c>
      <c r="B76" s="61">
        <v>42094</v>
      </c>
      <c r="C76" s="62">
        <v>201503000001</v>
      </c>
      <c r="D76" t="s">
        <v>1214</v>
      </c>
      <c r="E76" t="s">
        <v>161</v>
      </c>
      <c r="F76" s="20">
        <v>17328.939999999999</v>
      </c>
    </row>
    <row r="77" spans="1:6">
      <c r="A77" s="40" t="s">
        <v>157</v>
      </c>
      <c r="B77" s="61">
        <v>42124</v>
      </c>
      <c r="C77" s="62">
        <v>201504000001</v>
      </c>
      <c r="D77" t="s">
        <v>1214</v>
      </c>
      <c r="E77" t="s">
        <v>161</v>
      </c>
      <c r="F77" s="20">
        <v>16746.5</v>
      </c>
    </row>
    <row r="78" spans="1:6">
      <c r="A78" s="40" t="s">
        <v>157</v>
      </c>
      <c r="B78" s="61">
        <v>42460</v>
      </c>
      <c r="C78" s="62">
        <v>201603000002</v>
      </c>
      <c r="D78" t="s">
        <v>1214</v>
      </c>
      <c r="E78" t="s">
        <v>161</v>
      </c>
      <c r="F78" s="20">
        <v>10000</v>
      </c>
    </row>
    <row r="79" spans="1:6">
      <c r="A79" s="40" t="s">
        <v>157</v>
      </c>
      <c r="B79" s="61">
        <v>42551</v>
      </c>
      <c r="C79" s="62">
        <v>201606000004</v>
      </c>
      <c r="D79" t="s">
        <v>1214</v>
      </c>
      <c r="E79" t="s">
        <v>161</v>
      </c>
      <c r="F79" s="20">
        <v>10000</v>
      </c>
    </row>
    <row r="80" spans="1:6">
      <c r="A80" s="40" t="s">
        <v>157</v>
      </c>
      <c r="B80" s="63">
        <v>42582</v>
      </c>
      <c r="C80" s="64">
        <v>201607000009</v>
      </c>
      <c r="D80" s="65" t="s">
        <v>1214</v>
      </c>
      <c r="E80" s="65" t="s">
        <v>161</v>
      </c>
      <c r="F80" s="66">
        <v>10000</v>
      </c>
    </row>
    <row r="81" spans="1:6">
      <c r="A81" s="40" t="s">
        <v>157</v>
      </c>
      <c r="B81" s="61">
        <v>42613</v>
      </c>
      <c r="C81" s="62">
        <v>201608000005</v>
      </c>
      <c r="D81" t="s">
        <v>1214</v>
      </c>
      <c r="E81" t="s">
        <v>161</v>
      </c>
      <c r="F81" s="20">
        <v>10000</v>
      </c>
    </row>
    <row r="82" spans="1:6">
      <c r="A82" s="40" t="s">
        <v>157</v>
      </c>
      <c r="B82" s="61">
        <v>42643</v>
      </c>
      <c r="C82" s="62">
        <v>201609000002</v>
      </c>
      <c r="D82" t="s">
        <v>1214</v>
      </c>
      <c r="E82" t="s">
        <v>161</v>
      </c>
      <c r="F82" s="20">
        <v>10000</v>
      </c>
    </row>
    <row r="83" spans="1:6">
      <c r="A83" s="40" t="s">
        <v>157</v>
      </c>
      <c r="B83" s="63">
        <v>42766</v>
      </c>
      <c r="C83" s="64">
        <v>201701000005</v>
      </c>
      <c r="D83" s="65" t="s">
        <v>1214</v>
      </c>
      <c r="E83" s="65" t="s">
        <v>161</v>
      </c>
      <c r="F83" s="66">
        <v>15000</v>
      </c>
    </row>
    <row r="84" spans="1:6">
      <c r="A84" s="40" t="s">
        <v>157</v>
      </c>
      <c r="B84" s="61">
        <v>42794</v>
      </c>
      <c r="C84" s="62">
        <v>201702000003</v>
      </c>
      <c r="D84" t="s">
        <v>1214</v>
      </c>
      <c r="E84" t="s">
        <v>161</v>
      </c>
      <c r="F84" s="20">
        <v>10000</v>
      </c>
    </row>
    <row r="85" spans="1:6">
      <c r="A85" s="40" t="s">
        <v>157</v>
      </c>
      <c r="B85" s="61">
        <v>42825</v>
      </c>
      <c r="C85" s="62">
        <v>201703000009</v>
      </c>
      <c r="D85" t="s">
        <v>1214</v>
      </c>
      <c r="E85" t="s">
        <v>161</v>
      </c>
      <c r="F85" s="20">
        <v>15000</v>
      </c>
    </row>
    <row r="86" spans="1:6">
      <c r="A86" s="40" t="s">
        <v>157</v>
      </c>
      <c r="B86" s="61">
        <v>43039</v>
      </c>
      <c r="C86" s="62">
        <v>201710000001</v>
      </c>
      <c r="D86" t="s">
        <v>1214</v>
      </c>
      <c r="E86" t="s">
        <v>161</v>
      </c>
      <c r="F86" s="20">
        <v>15000</v>
      </c>
    </row>
  </sheetData>
  <autoFilter ref="A1:F86" xr:uid="{00000000-0009-0000-0000-00000A000000}"/>
  <phoneticPr fontId="4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H71"/>
  <sheetViews>
    <sheetView workbookViewId="0">
      <selection activeCell="C90" sqref="C90"/>
    </sheetView>
  </sheetViews>
  <sheetFormatPr defaultColWidth="9" defaultRowHeight="14.4"/>
  <cols>
    <col min="1" max="1" width="19.21875" style="40" customWidth="1"/>
    <col min="2" max="2" width="17.77734375" style="105" customWidth="1"/>
    <col min="3" max="3" width="32.6640625" style="105" customWidth="1"/>
    <col min="4" max="4" width="18.21875" style="20" customWidth="1"/>
    <col min="5" max="5" width="22.44140625" style="105" customWidth="1"/>
    <col min="6" max="6" width="11" style="40" customWidth="1"/>
    <col min="7" max="7" width="20.21875" customWidth="1"/>
    <col min="8" max="8" width="11.109375" customWidth="1"/>
  </cols>
  <sheetData>
    <row r="1" spans="1:8" ht="19.95" customHeight="1">
      <c r="A1" s="106" t="s">
        <v>58</v>
      </c>
      <c r="B1" s="106" t="s">
        <v>448</v>
      </c>
      <c r="C1" s="106" t="s">
        <v>59</v>
      </c>
      <c r="D1" s="107" t="s">
        <v>883</v>
      </c>
      <c r="E1" s="108" t="s">
        <v>882</v>
      </c>
      <c r="F1" s="109" t="s">
        <v>57</v>
      </c>
      <c r="G1" s="109" t="s">
        <v>61</v>
      </c>
      <c r="H1" s="109" t="s">
        <v>1215</v>
      </c>
    </row>
    <row r="2" spans="1:8" hidden="1">
      <c r="A2" s="110">
        <v>42361</v>
      </c>
      <c r="B2" s="111" t="s">
        <v>461</v>
      </c>
      <c r="C2" s="112" t="s">
        <v>462</v>
      </c>
      <c r="D2" s="113">
        <v>50854.69</v>
      </c>
      <c r="E2" s="112" t="s">
        <v>72</v>
      </c>
      <c r="F2" s="114" t="s">
        <v>69</v>
      </c>
      <c r="G2" s="55" t="s">
        <v>72</v>
      </c>
      <c r="H2" s="55" t="s">
        <v>1077</v>
      </c>
    </row>
    <row r="3" spans="1:8" hidden="1">
      <c r="A3" s="110">
        <v>42391</v>
      </c>
      <c r="B3" s="111" t="s">
        <v>463</v>
      </c>
      <c r="C3" s="112" t="s">
        <v>464</v>
      </c>
      <c r="D3" s="113">
        <v>12170.95</v>
      </c>
      <c r="E3" s="112" t="s">
        <v>72</v>
      </c>
      <c r="F3" s="114" t="s">
        <v>69</v>
      </c>
      <c r="G3" s="55" t="s">
        <v>72</v>
      </c>
      <c r="H3" s="55" t="s">
        <v>1077</v>
      </c>
    </row>
    <row r="4" spans="1:8" hidden="1">
      <c r="A4" s="110">
        <v>42733</v>
      </c>
      <c r="B4" s="111" t="s">
        <v>1078</v>
      </c>
      <c r="C4" s="112" t="s">
        <v>1079</v>
      </c>
      <c r="D4" s="113">
        <v>3213.67</v>
      </c>
      <c r="E4" s="112" t="s">
        <v>72</v>
      </c>
      <c r="F4" s="114" t="s">
        <v>69</v>
      </c>
      <c r="G4" s="55" t="s">
        <v>72</v>
      </c>
      <c r="H4" s="55"/>
    </row>
    <row r="5" spans="1:8" hidden="1">
      <c r="A5" s="110">
        <v>42733</v>
      </c>
      <c r="B5" s="111" t="s">
        <v>483</v>
      </c>
      <c r="C5" s="112" t="s">
        <v>484</v>
      </c>
      <c r="D5" s="113">
        <v>7961.16</v>
      </c>
      <c r="E5" s="112" t="s">
        <v>269</v>
      </c>
      <c r="F5" s="114" t="s">
        <v>69</v>
      </c>
      <c r="G5" s="55" t="s">
        <v>269</v>
      </c>
      <c r="H5" s="55"/>
    </row>
    <row r="6" spans="1:8" hidden="1">
      <c r="A6" s="110">
        <v>42094</v>
      </c>
      <c r="B6" s="111" t="s">
        <v>553</v>
      </c>
      <c r="C6" s="112" t="s">
        <v>554</v>
      </c>
      <c r="D6" s="113">
        <v>24204.38</v>
      </c>
      <c r="E6" s="112" t="s">
        <v>269</v>
      </c>
      <c r="F6" s="114" t="s">
        <v>69</v>
      </c>
      <c r="G6" s="55" t="s">
        <v>269</v>
      </c>
      <c r="H6" s="55" t="s">
        <v>1077</v>
      </c>
    </row>
    <row r="7" spans="1:8" hidden="1">
      <c r="A7" s="110">
        <v>42152</v>
      </c>
      <c r="B7" s="111" t="s">
        <v>471</v>
      </c>
      <c r="C7" s="112" t="s">
        <v>472</v>
      </c>
      <c r="D7" s="113">
        <v>4339.62</v>
      </c>
      <c r="E7" s="112" t="s">
        <v>269</v>
      </c>
      <c r="F7" s="114" t="s">
        <v>69</v>
      </c>
      <c r="G7" s="55" t="s">
        <v>269</v>
      </c>
      <c r="H7" s="55"/>
    </row>
    <row r="8" spans="1:8" hidden="1">
      <c r="A8" s="110">
        <v>42395</v>
      </c>
      <c r="B8" s="111" t="s">
        <v>473</v>
      </c>
      <c r="C8" s="112" t="s">
        <v>474</v>
      </c>
      <c r="D8" s="113">
        <v>65925</v>
      </c>
      <c r="E8" s="112" t="s">
        <v>269</v>
      </c>
      <c r="F8" s="114" t="s">
        <v>69</v>
      </c>
      <c r="G8" s="55" t="s">
        <v>269</v>
      </c>
      <c r="H8" s="55" t="s">
        <v>1077</v>
      </c>
    </row>
    <row r="9" spans="1:8" hidden="1">
      <c r="A9" s="110">
        <v>42457</v>
      </c>
      <c r="B9" s="111" t="s">
        <v>475</v>
      </c>
      <c r="C9" s="112" t="s">
        <v>476</v>
      </c>
      <c r="D9" s="113">
        <v>5943.4</v>
      </c>
      <c r="E9" s="112" t="s">
        <v>269</v>
      </c>
      <c r="F9" s="114" t="s">
        <v>69</v>
      </c>
      <c r="G9" s="55" t="s">
        <v>269</v>
      </c>
      <c r="H9" s="55"/>
    </row>
    <row r="10" spans="1:8" hidden="1">
      <c r="A10" s="110">
        <v>42521</v>
      </c>
      <c r="B10" s="111" t="s">
        <v>477</v>
      </c>
      <c r="C10" s="112" t="s">
        <v>478</v>
      </c>
      <c r="D10" s="113">
        <v>8655.6</v>
      </c>
      <c r="E10" s="112" t="s">
        <v>269</v>
      </c>
      <c r="F10" s="114" t="s">
        <v>69</v>
      </c>
      <c r="G10" s="55" t="s">
        <v>269</v>
      </c>
      <c r="H10" s="55"/>
    </row>
    <row r="11" spans="1:8" hidden="1">
      <c r="A11" s="110">
        <v>42579</v>
      </c>
      <c r="B11" s="111" t="s">
        <v>569</v>
      </c>
      <c r="C11" s="112" t="s">
        <v>570</v>
      </c>
      <c r="D11" s="113">
        <v>716</v>
      </c>
      <c r="E11" s="112" t="s">
        <v>269</v>
      </c>
      <c r="F11" s="114" t="s">
        <v>69</v>
      </c>
      <c r="G11" s="55" t="s">
        <v>269</v>
      </c>
      <c r="H11" s="55"/>
    </row>
    <row r="12" spans="1:8" hidden="1">
      <c r="A12" s="110">
        <v>42704</v>
      </c>
      <c r="B12" s="111" t="s">
        <v>481</v>
      </c>
      <c r="C12" s="112" t="s">
        <v>482</v>
      </c>
      <c r="D12" s="113">
        <v>21560</v>
      </c>
      <c r="E12" s="112" t="s">
        <v>269</v>
      </c>
      <c r="F12" s="114" t="s">
        <v>69</v>
      </c>
      <c r="G12" s="55" t="s">
        <v>269</v>
      </c>
      <c r="H12" s="55"/>
    </row>
    <row r="13" spans="1:8" hidden="1">
      <c r="A13" s="110" t="s">
        <v>1080</v>
      </c>
      <c r="B13" s="111" t="s">
        <v>1081</v>
      </c>
      <c r="C13" s="112" t="s">
        <v>1082</v>
      </c>
      <c r="D13" s="113">
        <v>20000</v>
      </c>
      <c r="E13" s="112" t="s">
        <v>269</v>
      </c>
      <c r="F13" s="114" t="s">
        <v>69</v>
      </c>
      <c r="G13" s="55" t="s">
        <v>269</v>
      </c>
      <c r="H13" s="55"/>
    </row>
    <row r="14" spans="1:8" hidden="1">
      <c r="A14" s="110">
        <v>42399</v>
      </c>
      <c r="B14" s="111" t="s">
        <v>487</v>
      </c>
      <c r="C14" s="112" t="s">
        <v>488</v>
      </c>
      <c r="D14" s="113">
        <v>925</v>
      </c>
      <c r="E14" s="112" t="s">
        <v>179</v>
      </c>
      <c r="F14" s="114" t="s">
        <v>69</v>
      </c>
      <c r="G14" s="55" t="s">
        <v>179</v>
      </c>
      <c r="H14" s="55"/>
    </row>
    <row r="15" spans="1:8" hidden="1">
      <c r="A15" s="110">
        <v>42541</v>
      </c>
      <c r="B15" s="111" t="s">
        <v>1083</v>
      </c>
      <c r="C15" s="112" t="s">
        <v>1084</v>
      </c>
      <c r="D15" s="113">
        <v>1079.5</v>
      </c>
      <c r="E15" s="112" t="s">
        <v>179</v>
      </c>
      <c r="F15" s="114" t="s">
        <v>69</v>
      </c>
      <c r="G15" s="55" t="s">
        <v>179</v>
      </c>
      <c r="H15" s="55"/>
    </row>
    <row r="16" spans="1:8" hidden="1">
      <c r="A16" s="110">
        <v>42730</v>
      </c>
      <c r="B16" s="111" t="s">
        <v>502</v>
      </c>
      <c r="C16" s="112" t="s">
        <v>503</v>
      </c>
      <c r="D16" s="113">
        <v>2467.92</v>
      </c>
      <c r="E16" s="112" t="s">
        <v>179</v>
      </c>
      <c r="F16" s="114" t="s">
        <v>69</v>
      </c>
      <c r="G16" s="55" t="s">
        <v>179</v>
      </c>
      <c r="H16" s="55"/>
    </row>
    <row r="17" spans="1:8" hidden="1">
      <c r="A17" s="110">
        <v>42824</v>
      </c>
      <c r="B17" s="111" t="s">
        <v>506</v>
      </c>
      <c r="C17" s="112" t="s">
        <v>490</v>
      </c>
      <c r="D17" s="113">
        <v>1169.81</v>
      </c>
      <c r="E17" s="112" t="s">
        <v>179</v>
      </c>
      <c r="F17" s="114" t="s">
        <v>69</v>
      </c>
      <c r="G17" s="55" t="s">
        <v>179</v>
      </c>
      <c r="H17" s="55"/>
    </row>
    <row r="18" spans="1:8" hidden="1">
      <c r="A18" s="110" t="s">
        <v>677</v>
      </c>
      <c r="B18" s="111" t="s">
        <v>491</v>
      </c>
      <c r="C18" s="112" t="s">
        <v>492</v>
      </c>
      <c r="D18" s="113">
        <v>3370</v>
      </c>
      <c r="E18" s="112" t="s">
        <v>179</v>
      </c>
      <c r="F18" s="114" t="s">
        <v>69</v>
      </c>
      <c r="G18" s="55" t="s">
        <v>179</v>
      </c>
      <c r="H18" s="55" t="s">
        <v>1077</v>
      </c>
    </row>
    <row r="19" spans="1:8" hidden="1">
      <c r="A19" s="110" t="s">
        <v>682</v>
      </c>
      <c r="B19" s="111" t="s">
        <v>495</v>
      </c>
      <c r="C19" s="112" t="s">
        <v>496</v>
      </c>
      <c r="D19" s="113">
        <v>1065</v>
      </c>
      <c r="E19" s="112" t="s">
        <v>179</v>
      </c>
      <c r="F19" s="114" t="s">
        <v>69</v>
      </c>
      <c r="G19" s="55" t="s">
        <v>179</v>
      </c>
      <c r="H19" s="55"/>
    </row>
    <row r="20" spans="1:8" hidden="1">
      <c r="A20" s="110">
        <v>42303</v>
      </c>
      <c r="B20" s="111" t="s">
        <v>509</v>
      </c>
      <c r="C20" s="112" t="s">
        <v>510</v>
      </c>
      <c r="D20" s="113">
        <v>10200</v>
      </c>
      <c r="E20" s="112" t="s">
        <v>245</v>
      </c>
      <c r="F20" s="114" t="s">
        <v>69</v>
      </c>
      <c r="G20" s="55" t="s">
        <v>245</v>
      </c>
      <c r="H20" s="55" t="s">
        <v>1077</v>
      </c>
    </row>
    <row r="21" spans="1:8" hidden="1">
      <c r="A21" s="110">
        <v>42460</v>
      </c>
      <c r="B21" s="111" t="s">
        <v>511</v>
      </c>
      <c r="C21" s="112" t="s">
        <v>512</v>
      </c>
      <c r="D21" s="113">
        <v>3400</v>
      </c>
      <c r="E21" s="112" t="s">
        <v>245</v>
      </c>
      <c r="F21" s="114" t="s">
        <v>69</v>
      </c>
      <c r="G21" s="55" t="s">
        <v>245</v>
      </c>
      <c r="H21" s="55"/>
    </row>
    <row r="22" spans="1:8" hidden="1">
      <c r="A22" s="110">
        <v>42824</v>
      </c>
      <c r="B22" s="111" t="s">
        <v>513</v>
      </c>
      <c r="C22" s="112" t="s">
        <v>514</v>
      </c>
      <c r="D22" s="113">
        <v>2575</v>
      </c>
      <c r="E22" s="112" t="s">
        <v>245</v>
      </c>
      <c r="F22" s="114" t="s">
        <v>69</v>
      </c>
      <c r="G22" s="55" t="s">
        <v>245</v>
      </c>
      <c r="H22" s="55"/>
    </row>
    <row r="23" spans="1:8" hidden="1">
      <c r="A23" s="110">
        <v>42184</v>
      </c>
      <c r="B23" s="111" t="s">
        <v>515</v>
      </c>
      <c r="C23" s="112" t="s">
        <v>516</v>
      </c>
      <c r="D23" s="113">
        <v>6485</v>
      </c>
      <c r="E23" s="112" t="s">
        <v>161</v>
      </c>
      <c r="F23" s="114" t="s">
        <v>69</v>
      </c>
      <c r="G23" s="55" t="s">
        <v>161</v>
      </c>
      <c r="H23" s="55"/>
    </row>
    <row r="24" spans="1:8" hidden="1">
      <c r="A24" s="110">
        <v>42215</v>
      </c>
      <c r="B24" s="111" t="s">
        <v>517</v>
      </c>
      <c r="C24" s="112" t="s">
        <v>518</v>
      </c>
      <c r="D24" s="113">
        <v>10372</v>
      </c>
      <c r="E24" s="112" t="s">
        <v>161</v>
      </c>
      <c r="F24" s="114" t="s">
        <v>69</v>
      </c>
      <c r="G24" s="55" t="s">
        <v>161</v>
      </c>
      <c r="H24" s="55"/>
    </row>
    <row r="25" spans="1:8" hidden="1">
      <c r="A25" s="110">
        <v>42238</v>
      </c>
      <c r="B25" s="111" t="s">
        <v>519</v>
      </c>
      <c r="C25" s="112" t="s">
        <v>520</v>
      </c>
      <c r="D25" s="113">
        <v>21922.57</v>
      </c>
      <c r="E25" s="112" t="s">
        <v>161</v>
      </c>
      <c r="F25" s="114" t="s">
        <v>69</v>
      </c>
      <c r="G25" s="55" t="s">
        <v>161</v>
      </c>
      <c r="H25" s="55" t="s">
        <v>1077</v>
      </c>
    </row>
    <row r="26" spans="1:8" hidden="1">
      <c r="A26" s="110">
        <v>42268</v>
      </c>
      <c r="B26" s="111" t="s">
        <v>521</v>
      </c>
      <c r="C26" s="112" t="s">
        <v>522</v>
      </c>
      <c r="D26" s="113">
        <v>21155.48</v>
      </c>
      <c r="E26" s="112" t="s">
        <v>161</v>
      </c>
      <c r="F26" s="114" t="s">
        <v>69</v>
      </c>
      <c r="G26" s="55" t="s">
        <v>161</v>
      </c>
      <c r="H26" s="55" t="s">
        <v>1077</v>
      </c>
    </row>
    <row r="27" spans="1:8" hidden="1">
      <c r="A27" s="110">
        <v>42487</v>
      </c>
      <c r="B27" s="111" t="s">
        <v>449</v>
      </c>
      <c r="C27" s="112" t="s">
        <v>450</v>
      </c>
      <c r="D27" s="115">
        <v>16752.14</v>
      </c>
      <c r="E27" s="112" t="s">
        <v>254</v>
      </c>
      <c r="F27" s="114" t="s">
        <v>69</v>
      </c>
      <c r="G27" s="55" t="s">
        <v>254</v>
      </c>
      <c r="H27" s="55" t="s">
        <v>1077</v>
      </c>
    </row>
    <row r="28" spans="1:8" hidden="1">
      <c r="A28" s="110">
        <v>42704</v>
      </c>
      <c r="B28" s="111" t="s">
        <v>453</v>
      </c>
      <c r="C28" s="112" t="s">
        <v>454</v>
      </c>
      <c r="D28" s="115">
        <v>64401.7</v>
      </c>
      <c r="E28" s="112" t="s">
        <v>254</v>
      </c>
      <c r="F28" s="114" t="s">
        <v>69</v>
      </c>
      <c r="G28" s="55" t="s">
        <v>254</v>
      </c>
      <c r="H28" s="55" t="s">
        <v>1077</v>
      </c>
    </row>
    <row r="29" spans="1:8" hidden="1">
      <c r="A29" s="110" t="s">
        <v>657</v>
      </c>
      <c r="B29" s="111" t="s">
        <v>451</v>
      </c>
      <c r="C29" s="112" t="s">
        <v>452</v>
      </c>
      <c r="D29" s="115">
        <v>16410.259999999998</v>
      </c>
      <c r="E29" s="112" t="s">
        <v>254</v>
      </c>
      <c r="F29" s="114" t="s">
        <v>69</v>
      </c>
      <c r="G29" s="55" t="s">
        <v>254</v>
      </c>
      <c r="H29" s="55" t="s">
        <v>1077</v>
      </c>
    </row>
    <row r="30" spans="1:8" hidden="1">
      <c r="A30" s="110">
        <v>42272</v>
      </c>
      <c r="B30" s="111" t="s">
        <v>1085</v>
      </c>
      <c r="C30" s="112" t="s">
        <v>524</v>
      </c>
      <c r="D30" s="113">
        <v>21000</v>
      </c>
      <c r="E30" s="112" t="s">
        <v>250</v>
      </c>
      <c r="F30" s="114" t="s">
        <v>69</v>
      </c>
      <c r="G30" s="55" t="s">
        <v>250</v>
      </c>
      <c r="H30" s="55" t="s">
        <v>1077</v>
      </c>
    </row>
    <row r="31" spans="1:8" hidden="1">
      <c r="A31" s="110">
        <v>42293</v>
      </c>
      <c r="B31" s="111" t="s">
        <v>533</v>
      </c>
      <c r="C31" s="112" t="s">
        <v>534</v>
      </c>
      <c r="D31" s="113">
        <v>3572.65</v>
      </c>
      <c r="E31" s="112" t="s">
        <v>72</v>
      </c>
      <c r="F31" s="114" t="s">
        <v>157</v>
      </c>
      <c r="G31" s="55" t="s">
        <v>72</v>
      </c>
      <c r="H31" s="55"/>
    </row>
    <row r="32" spans="1:8" hidden="1">
      <c r="A32" s="110">
        <v>42305</v>
      </c>
      <c r="B32" s="111" t="s">
        <v>457</v>
      </c>
      <c r="C32" s="112" t="s">
        <v>458</v>
      </c>
      <c r="D32" s="113">
        <v>9790.2999999999993</v>
      </c>
      <c r="E32" s="112" t="s">
        <v>72</v>
      </c>
      <c r="F32" s="114" t="s">
        <v>157</v>
      </c>
      <c r="G32" s="55" t="s">
        <v>72</v>
      </c>
      <c r="H32" s="55"/>
    </row>
    <row r="33" spans="1:8" hidden="1">
      <c r="A33" s="110">
        <v>42354</v>
      </c>
      <c r="B33" s="111" t="s">
        <v>459</v>
      </c>
      <c r="C33" s="112" t="s">
        <v>460</v>
      </c>
      <c r="D33" s="113">
        <v>3333.34</v>
      </c>
      <c r="E33" s="112" t="s">
        <v>72</v>
      </c>
      <c r="F33" s="114" t="s">
        <v>157</v>
      </c>
      <c r="G33" s="55" t="s">
        <v>72</v>
      </c>
      <c r="H33" s="55"/>
    </row>
    <row r="34" spans="1:8" hidden="1">
      <c r="A34" s="110">
        <v>42733</v>
      </c>
      <c r="B34" s="111" t="s">
        <v>535</v>
      </c>
      <c r="C34" s="112" t="s">
        <v>536</v>
      </c>
      <c r="D34" s="113">
        <v>7863.24</v>
      </c>
      <c r="E34" s="112" t="s">
        <v>72</v>
      </c>
      <c r="F34" s="114" t="s">
        <v>157</v>
      </c>
      <c r="G34" s="55" t="s">
        <v>72</v>
      </c>
      <c r="H34" s="55"/>
    </row>
    <row r="35" spans="1:8" hidden="1">
      <c r="A35" s="110">
        <v>42733</v>
      </c>
      <c r="B35" s="111" t="s">
        <v>537</v>
      </c>
      <c r="C35" s="112" t="s">
        <v>538</v>
      </c>
      <c r="D35" s="113">
        <v>811.97</v>
      </c>
      <c r="E35" s="112" t="s">
        <v>72</v>
      </c>
      <c r="F35" s="114" t="s">
        <v>157</v>
      </c>
      <c r="G35" s="55" t="s">
        <v>72</v>
      </c>
      <c r="H35" s="55"/>
    </row>
    <row r="36" spans="1:8" hidden="1">
      <c r="A36" s="110">
        <v>42823</v>
      </c>
      <c r="B36" s="111" t="s">
        <v>539</v>
      </c>
      <c r="C36" s="112" t="s">
        <v>540</v>
      </c>
      <c r="D36" s="113">
        <v>3145.3</v>
      </c>
      <c r="E36" s="112" t="s">
        <v>72</v>
      </c>
      <c r="F36" s="114" t="s">
        <v>157</v>
      </c>
      <c r="G36" s="55" t="s">
        <v>72</v>
      </c>
      <c r="H36" s="55"/>
    </row>
    <row r="37" spans="1:8" hidden="1">
      <c r="A37" s="110">
        <v>42823</v>
      </c>
      <c r="B37" s="111" t="s">
        <v>541</v>
      </c>
      <c r="C37" s="112" t="s">
        <v>542</v>
      </c>
      <c r="D37" s="113">
        <v>3299.14</v>
      </c>
      <c r="E37" s="112" t="s">
        <v>72</v>
      </c>
      <c r="F37" s="114" t="s">
        <v>157</v>
      </c>
      <c r="G37" s="55" t="s">
        <v>72</v>
      </c>
      <c r="H37" s="55"/>
    </row>
    <row r="38" spans="1:8" hidden="1">
      <c r="A38" s="110">
        <v>42824</v>
      </c>
      <c r="B38" s="111" t="s">
        <v>543</v>
      </c>
      <c r="C38" s="112" t="s">
        <v>544</v>
      </c>
      <c r="D38" s="113">
        <v>2094.02</v>
      </c>
      <c r="E38" s="112" t="s">
        <v>72</v>
      </c>
      <c r="F38" s="114" t="s">
        <v>157</v>
      </c>
      <c r="G38" s="55" t="s">
        <v>72</v>
      </c>
      <c r="H38" s="55"/>
    </row>
    <row r="39" spans="1:8" hidden="1">
      <c r="A39" s="110">
        <v>42824</v>
      </c>
      <c r="B39" s="111" t="s">
        <v>545</v>
      </c>
      <c r="C39" s="112" t="s">
        <v>546</v>
      </c>
      <c r="D39" s="113">
        <v>820.52</v>
      </c>
      <c r="E39" s="112" t="s">
        <v>72</v>
      </c>
      <c r="F39" s="114" t="s">
        <v>157</v>
      </c>
      <c r="G39" s="55" t="s">
        <v>72</v>
      </c>
      <c r="H39" s="55"/>
    </row>
    <row r="40" spans="1:8" hidden="1">
      <c r="A40" s="110">
        <v>42849</v>
      </c>
      <c r="B40" s="111" t="s">
        <v>547</v>
      </c>
      <c r="C40" s="112" t="s">
        <v>548</v>
      </c>
      <c r="D40" s="113">
        <v>10598.3</v>
      </c>
      <c r="E40" s="112" t="s">
        <v>72</v>
      </c>
      <c r="F40" s="114" t="s">
        <v>157</v>
      </c>
      <c r="G40" s="55" t="s">
        <v>72</v>
      </c>
      <c r="H40" s="55" t="s">
        <v>1077</v>
      </c>
    </row>
    <row r="41" spans="1:8" hidden="1">
      <c r="A41" s="110">
        <v>42909</v>
      </c>
      <c r="B41" s="111" t="s">
        <v>549</v>
      </c>
      <c r="C41" s="112" t="s">
        <v>550</v>
      </c>
      <c r="D41" s="113">
        <v>54700.85</v>
      </c>
      <c r="E41" s="112" t="s">
        <v>72</v>
      </c>
      <c r="F41" s="114" t="s">
        <v>157</v>
      </c>
      <c r="G41" s="55" t="s">
        <v>72</v>
      </c>
      <c r="H41" s="55" t="s">
        <v>1077</v>
      </c>
    </row>
    <row r="42" spans="1:8" hidden="1">
      <c r="A42" s="110">
        <v>42912</v>
      </c>
      <c r="B42" s="111" t="s">
        <v>551</v>
      </c>
      <c r="C42" s="112" t="s">
        <v>552</v>
      </c>
      <c r="D42" s="113">
        <v>8737.86</v>
      </c>
      <c r="E42" s="112" t="s">
        <v>72</v>
      </c>
      <c r="F42" s="114" t="s">
        <v>157</v>
      </c>
      <c r="G42" s="55" t="s">
        <v>72</v>
      </c>
      <c r="H42" s="55"/>
    </row>
    <row r="43" spans="1:8" hidden="1">
      <c r="A43" s="110">
        <v>42276</v>
      </c>
      <c r="B43" s="111" t="s">
        <v>555</v>
      </c>
      <c r="C43" s="112" t="s">
        <v>556</v>
      </c>
      <c r="D43" s="113">
        <v>4368.93</v>
      </c>
      <c r="E43" s="112" t="s">
        <v>269</v>
      </c>
      <c r="F43" s="114" t="s">
        <v>157</v>
      </c>
      <c r="G43" s="55" t="s">
        <v>269</v>
      </c>
      <c r="H43" s="55"/>
    </row>
    <row r="44" spans="1:8">
      <c r="A44" s="110">
        <v>42293</v>
      </c>
      <c r="B44" s="111" t="s">
        <v>557</v>
      </c>
      <c r="C44" s="112" t="s">
        <v>558</v>
      </c>
      <c r="D44" s="113">
        <v>14325</v>
      </c>
      <c r="E44" s="112" t="s">
        <v>269</v>
      </c>
      <c r="F44" s="114" t="s">
        <v>157</v>
      </c>
      <c r="G44" s="55" t="s">
        <v>269</v>
      </c>
      <c r="H44" s="55"/>
    </row>
    <row r="45" spans="1:8" hidden="1">
      <c r="A45" s="110">
        <v>42328</v>
      </c>
      <c r="B45" s="111" t="s">
        <v>559</v>
      </c>
      <c r="C45" s="112" t="s">
        <v>560</v>
      </c>
      <c r="D45" s="113">
        <v>10500</v>
      </c>
      <c r="E45" s="112" t="s">
        <v>269</v>
      </c>
      <c r="F45" s="114" t="s">
        <v>157</v>
      </c>
      <c r="G45" s="55" t="s">
        <v>269</v>
      </c>
      <c r="H45" s="55"/>
    </row>
    <row r="46" spans="1:8" hidden="1">
      <c r="A46" s="110">
        <v>42354</v>
      </c>
      <c r="B46" s="111" t="s">
        <v>561</v>
      </c>
      <c r="C46" s="112" t="s">
        <v>562</v>
      </c>
      <c r="D46" s="113">
        <v>12311.65</v>
      </c>
      <c r="E46" s="112" t="s">
        <v>269</v>
      </c>
      <c r="F46" s="114" t="s">
        <v>157</v>
      </c>
      <c r="G46" s="55" t="s">
        <v>269</v>
      </c>
      <c r="H46" s="55"/>
    </row>
    <row r="47" spans="1:8" hidden="1">
      <c r="A47" s="110">
        <v>42362</v>
      </c>
      <c r="B47" s="111" t="s">
        <v>563</v>
      </c>
      <c r="C47" s="112" t="s">
        <v>564</v>
      </c>
      <c r="D47" s="113">
        <v>707.55</v>
      </c>
      <c r="E47" s="112" t="s">
        <v>269</v>
      </c>
      <c r="F47" s="114" t="s">
        <v>157</v>
      </c>
      <c r="G47" s="55" t="s">
        <v>269</v>
      </c>
      <c r="H47" s="55"/>
    </row>
    <row r="48" spans="1:8" hidden="1">
      <c r="A48" s="110">
        <v>42364</v>
      </c>
      <c r="B48" s="111" t="s">
        <v>565</v>
      </c>
      <c r="C48" s="112" t="s">
        <v>566</v>
      </c>
      <c r="D48" s="113">
        <v>1556.6</v>
      </c>
      <c r="E48" s="112" t="s">
        <v>269</v>
      </c>
      <c r="F48" s="114" t="s">
        <v>157</v>
      </c>
      <c r="G48" s="55" t="s">
        <v>269</v>
      </c>
      <c r="H48" s="55"/>
    </row>
    <row r="49" spans="1:8" hidden="1">
      <c r="A49" s="110">
        <v>42545</v>
      </c>
      <c r="B49" s="111" t="s">
        <v>567</v>
      </c>
      <c r="C49" s="112" t="s">
        <v>568</v>
      </c>
      <c r="D49" s="113">
        <v>240</v>
      </c>
      <c r="E49" s="112" t="s">
        <v>269</v>
      </c>
      <c r="F49" s="114" t="s">
        <v>157</v>
      </c>
      <c r="G49" s="55" t="s">
        <v>269</v>
      </c>
      <c r="H49" s="55"/>
    </row>
    <row r="50" spans="1:8" hidden="1">
      <c r="A50" s="110">
        <v>42581</v>
      </c>
      <c r="B50" s="111" t="s">
        <v>479</v>
      </c>
      <c r="C50" s="112" t="s">
        <v>480</v>
      </c>
      <c r="D50" s="113">
        <v>26547.75</v>
      </c>
      <c r="E50" s="112" t="s">
        <v>269</v>
      </c>
      <c r="F50" s="114" t="s">
        <v>157</v>
      </c>
      <c r="G50" s="55" t="s">
        <v>269</v>
      </c>
      <c r="H50" s="55" t="s">
        <v>1077</v>
      </c>
    </row>
    <row r="51" spans="1:8" hidden="1">
      <c r="A51" s="110">
        <v>42642</v>
      </c>
      <c r="B51" s="111" t="s">
        <v>571</v>
      </c>
      <c r="C51" s="112" t="s">
        <v>484</v>
      </c>
      <c r="D51" s="113">
        <v>5757.28</v>
      </c>
      <c r="E51" s="112" t="s">
        <v>269</v>
      </c>
      <c r="F51" s="114" t="s">
        <v>157</v>
      </c>
      <c r="G51" s="55" t="s">
        <v>269</v>
      </c>
      <c r="H51" s="55"/>
    </row>
    <row r="52" spans="1:8" hidden="1">
      <c r="A52" s="110">
        <v>42670</v>
      </c>
      <c r="B52" s="111" t="s">
        <v>572</v>
      </c>
      <c r="C52" s="112" t="s">
        <v>573</v>
      </c>
      <c r="D52" s="113">
        <v>660</v>
      </c>
      <c r="E52" s="112" t="s">
        <v>269</v>
      </c>
      <c r="F52" s="114" t="s">
        <v>157</v>
      </c>
      <c r="G52" s="55" t="s">
        <v>269</v>
      </c>
      <c r="H52" s="55"/>
    </row>
    <row r="53" spans="1:8" hidden="1">
      <c r="A53" s="110">
        <v>42733</v>
      </c>
      <c r="B53" s="111" t="s">
        <v>575</v>
      </c>
      <c r="C53" s="112" t="s">
        <v>576</v>
      </c>
      <c r="D53" s="113">
        <v>240</v>
      </c>
      <c r="E53" s="112" t="s">
        <v>269</v>
      </c>
      <c r="F53" s="114" t="s">
        <v>157</v>
      </c>
      <c r="G53" s="55" t="s">
        <v>269</v>
      </c>
      <c r="H53" s="55"/>
    </row>
    <row r="54" spans="1:8" hidden="1">
      <c r="A54" s="110">
        <v>42886</v>
      </c>
      <c r="B54" s="111" t="s">
        <v>577</v>
      </c>
      <c r="C54" s="112" t="s">
        <v>578</v>
      </c>
      <c r="D54" s="113">
        <v>18352.88</v>
      </c>
      <c r="E54" s="112" t="s">
        <v>269</v>
      </c>
      <c r="F54" s="114" t="s">
        <v>157</v>
      </c>
      <c r="G54" s="55" t="s">
        <v>269</v>
      </c>
      <c r="H54" s="55"/>
    </row>
    <row r="55" spans="1:8" hidden="1">
      <c r="A55" s="110">
        <v>42329</v>
      </c>
      <c r="B55" s="111" t="s">
        <v>579</v>
      </c>
      <c r="C55" s="112" t="s">
        <v>580</v>
      </c>
      <c r="D55" s="113">
        <v>27305</v>
      </c>
      <c r="E55" s="112" t="s">
        <v>161</v>
      </c>
      <c r="F55" s="114" t="s">
        <v>157</v>
      </c>
      <c r="G55" s="55" t="s">
        <v>161</v>
      </c>
      <c r="H55" s="55" t="s">
        <v>1077</v>
      </c>
    </row>
    <row r="56" spans="1:8" hidden="1">
      <c r="A56" s="110">
        <v>42357</v>
      </c>
      <c r="B56" s="111" t="s">
        <v>581</v>
      </c>
      <c r="C56" s="112" t="s">
        <v>582</v>
      </c>
      <c r="D56" s="113">
        <v>27175.33</v>
      </c>
      <c r="E56" s="112" t="s">
        <v>161</v>
      </c>
      <c r="F56" s="114" t="s">
        <v>157</v>
      </c>
      <c r="G56" s="55" t="s">
        <v>161</v>
      </c>
      <c r="H56" s="55"/>
    </row>
    <row r="57" spans="1:8" hidden="1">
      <c r="A57" s="110">
        <v>42388</v>
      </c>
      <c r="B57" s="111" t="s">
        <v>583</v>
      </c>
      <c r="C57" s="112" t="s">
        <v>584</v>
      </c>
      <c r="D57" s="113">
        <v>26807.43</v>
      </c>
      <c r="E57" s="112" t="s">
        <v>161</v>
      </c>
      <c r="F57" s="114" t="s">
        <v>157</v>
      </c>
      <c r="G57" s="55" t="s">
        <v>161</v>
      </c>
      <c r="H57" s="55"/>
    </row>
    <row r="58" spans="1:8" hidden="1">
      <c r="A58" s="110">
        <v>42155</v>
      </c>
      <c r="B58" s="111" t="s">
        <v>525</v>
      </c>
      <c r="C58" s="112" t="s">
        <v>526</v>
      </c>
      <c r="D58" s="113">
        <v>583428.9</v>
      </c>
      <c r="E58" s="112" t="s">
        <v>254</v>
      </c>
      <c r="F58" s="114" t="s">
        <v>157</v>
      </c>
      <c r="G58" s="55" t="s">
        <v>254</v>
      </c>
      <c r="H58" s="55" t="s">
        <v>1077</v>
      </c>
    </row>
    <row r="59" spans="1:8" hidden="1">
      <c r="A59" s="110">
        <v>42366</v>
      </c>
      <c r="B59" s="111" t="s">
        <v>527</v>
      </c>
      <c r="C59" s="116" t="s">
        <v>528</v>
      </c>
      <c r="D59" s="117">
        <v>547008.55000000005</v>
      </c>
      <c r="E59" s="112" t="s">
        <v>254</v>
      </c>
      <c r="F59" s="114" t="s">
        <v>157</v>
      </c>
      <c r="G59" s="55" t="s">
        <v>254</v>
      </c>
      <c r="H59" s="55" t="s">
        <v>1077</v>
      </c>
    </row>
    <row r="60" spans="1:8" hidden="1">
      <c r="A60" s="110">
        <v>42674</v>
      </c>
      <c r="B60" s="111" t="s">
        <v>529</v>
      </c>
      <c r="C60" s="112" t="s">
        <v>530</v>
      </c>
      <c r="D60" s="113">
        <v>307692.31</v>
      </c>
      <c r="E60" s="112" t="s">
        <v>254</v>
      </c>
      <c r="F60" s="114" t="s">
        <v>157</v>
      </c>
      <c r="G60" s="55" t="s">
        <v>254</v>
      </c>
      <c r="H60" s="55"/>
    </row>
    <row r="61" spans="1:8" hidden="1">
      <c r="A61" s="110">
        <v>42674</v>
      </c>
      <c r="B61" s="111" t="s">
        <v>531</v>
      </c>
      <c r="C61" s="112" t="s">
        <v>532</v>
      </c>
      <c r="D61" s="113">
        <v>273504.28000000003</v>
      </c>
      <c r="E61" s="112" t="s">
        <v>254</v>
      </c>
      <c r="F61" s="114" t="s">
        <v>157</v>
      </c>
      <c r="G61" s="55" t="s">
        <v>254</v>
      </c>
      <c r="H61" s="55"/>
    </row>
    <row r="62" spans="1:8" hidden="1">
      <c r="A62" s="40" t="s">
        <v>676</v>
      </c>
      <c r="B62" s="105" t="s">
        <v>489</v>
      </c>
      <c r="C62" s="105" t="s">
        <v>490</v>
      </c>
      <c r="D62" s="32">
        <v>1174</v>
      </c>
      <c r="E62" s="105" t="s">
        <v>179</v>
      </c>
      <c r="F62" s="40" t="s">
        <v>69</v>
      </c>
      <c r="G62" t="s">
        <v>179</v>
      </c>
    </row>
    <row r="63" spans="1:8" hidden="1">
      <c r="A63" s="40" t="s">
        <v>681</v>
      </c>
      <c r="B63" s="105" t="s">
        <v>493</v>
      </c>
      <c r="C63" s="105" t="s">
        <v>494</v>
      </c>
      <c r="D63" s="32">
        <v>1880</v>
      </c>
      <c r="E63" s="105" t="s">
        <v>179</v>
      </c>
      <c r="F63" s="40" t="s">
        <v>69</v>
      </c>
      <c r="G63" t="s">
        <v>179</v>
      </c>
    </row>
    <row r="64" spans="1:8" hidden="1">
      <c r="A64" s="110">
        <v>42604</v>
      </c>
      <c r="B64" s="105" t="s">
        <v>497</v>
      </c>
      <c r="C64" s="105" t="s">
        <v>498</v>
      </c>
      <c r="D64" s="32">
        <v>1368.54</v>
      </c>
      <c r="E64" s="105" t="s">
        <v>179</v>
      </c>
      <c r="F64" s="40" t="s">
        <v>69</v>
      </c>
      <c r="G64" t="s">
        <v>179</v>
      </c>
    </row>
    <row r="65" spans="1:8" hidden="1">
      <c r="A65" s="110">
        <v>42635</v>
      </c>
      <c r="B65" s="105" t="s">
        <v>499</v>
      </c>
      <c r="C65" s="105" t="s">
        <v>500</v>
      </c>
      <c r="D65" s="32">
        <v>2681.08</v>
      </c>
      <c r="E65" s="105" t="s">
        <v>179</v>
      </c>
      <c r="F65" s="40" t="s">
        <v>69</v>
      </c>
      <c r="G65" t="s">
        <v>179</v>
      </c>
    </row>
    <row r="66" spans="1:8" hidden="1">
      <c r="A66" s="110" t="s">
        <v>683</v>
      </c>
      <c r="B66" s="105" t="s">
        <v>501</v>
      </c>
      <c r="C66" s="105" t="s">
        <v>490</v>
      </c>
      <c r="D66" s="32">
        <v>818.87</v>
      </c>
      <c r="E66" s="105" t="s">
        <v>179</v>
      </c>
      <c r="F66" s="40" t="s">
        <v>69</v>
      </c>
      <c r="G66" t="s">
        <v>179</v>
      </c>
    </row>
    <row r="67" spans="1:8" hidden="1">
      <c r="A67" s="40" t="s">
        <v>684</v>
      </c>
      <c r="B67" s="105" t="s">
        <v>504</v>
      </c>
      <c r="C67" s="105" t="s">
        <v>505</v>
      </c>
      <c r="D67" s="32">
        <v>4716.9799999999996</v>
      </c>
      <c r="E67" s="105" t="s">
        <v>179</v>
      </c>
      <c r="F67" s="40" t="s">
        <v>69</v>
      </c>
      <c r="G67" t="s">
        <v>179</v>
      </c>
    </row>
    <row r="68" spans="1:8" hidden="1">
      <c r="A68" s="40" t="s">
        <v>666</v>
      </c>
      <c r="B68" s="105" t="s">
        <v>469</v>
      </c>
      <c r="C68" s="105" t="s">
        <v>470</v>
      </c>
      <c r="D68" s="32">
        <v>28446.6</v>
      </c>
      <c r="E68" s="105" t="s">
        <v>72</v>
      </c>
      <c r="F68" s="40" t="s">
        <v>69</v>
      </c>
      <c r="G68" t="s">
        <v>72</v>
      </c>
    </row>
    <row r="69" spans="1:8" hidden="1">
      <c r="A69" s="40" t="s">
        <v>688</v>
      </c>
      <c r="B69" s="105" t="s">
        <v>507</v>
      </c>
      <c r="C69" s="105" t="s">
        <v>508</v>
      </c>
      <c r="D69" s="32">
        <v>2986.98</v>
      </c>
      <c r="E69" s="105" t="s">
        <v>179</v>
      </c>
      <c r="F69" s="40" t="s">
        <v>69</v>
      </c>
      <c r="G69" t="s">
        <v>179</v>
      </c>
    </row>
    <row r="70" spans="1:8" hidden="1">
      <c r="A70" s="110">
        <v>42733</v>
      </c>
      <c r="B70" s="111" t="s">
        <v>483</v>
      </c>
      <c r="C70" s="112" t="s">
        <v>574</v>
      </c>
      <c r="D70" s="113">
        <v>1415.09</v>
      </c>
      <c r="E70" s="112" t="s">
        <v>269</v>
      </c>
      <c r="F70" s="114" t="s">
        <v>157</v>
      </c>
      <c r="G70" s="55" t="s">
        <v>269</v>
      </c>
      <c r="H70" s="55"/>
    </row>
    <row r="71" spans="1:8">
      <c r="D71" s="20">
        <f>SUBTOTAL(9,D2:D70)</f>
        <v>14325</v>
      </c>
    </row>
  </sheetData>
  <autoFilter ref="A1:H70" xr:uid="{00000000-0009-0000-0000-00000B000000}">
    <filterColumn colId="3">
      <filters>
        <filter val="14,325.00"/>
      </filters>
    </filterColumn>
  </autoFilter>
  <phoneticPr fontId="4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6"/>
  <sheetViews>
    <sheetView workbookViewId="0">
      <selection activeCell="E54" sqref="E54"/>
    </sheetView>
  </sheetViews>
  <sheetFormatPr defaultColWidth="9" defaultRowHeight="14.4"/>
  <cols>
    <col min="2" max="2" width="13.33203125" customWidth="1"/>
    <col min="3" max="3" width="17.88671875" customWidth="1"/>
    <col min="4" max="4" width="44.77734375" customWidth="1"/>
    <col min="5" max="5" width="11" customWidth="1"/>
    <col min="6" max="6" width="14.77734375" customWidth="1"/>
    <col min="7" max="7" width="15.77734375" style="20" customWidth="1"/>
  </cols>
  <sheetData>
    <row r="1" spans="1:7">
      <c r="A1" t="s">
        <v>57</v>
      </c>
      <c r="B1" t="s">
        <v>52</v>
      </c>
      <c r="C1" t="s">
        <v>1086</v>
      </c>
      <c r="D1" t="s">
        <v>59</v>
      </c>
      <c r="E1" t="s">
        <v>882</v>
      </c>
      <c r="F1" t="s">
        <v>61</v>
      </c>
      <c r="G1" s="20" t="s">
        <v>1087</v>
      </c>
    </row>
    <row r="2" spans="1:7">
      <c r="A2" t="s">
        <v>69</v>
      </c>
      <c r="B2" t="s">
        <v>1216</v>
      </c>
      <c r="C2" t="s">
        <v>1217</v>
      </c>
      <c r="D2" t="s">
        <v>1218</v>
      </c>
      <c r="E2" t="s">
        <v>254</v>
      </c>
      <c r="F2" t="s">
        <v>254</v>
      </c>
      <c r="G2" s="102">
        <v>115384.62</v>
      </c>
    </row>
    <row r="3" spans="1:7">
      <c r="A3" t="s">
        <v>69</v>
      </c>
      <c r="B3" t="s">
        <v>1219</v>
      </c>
      <c r="C3" t="s">
        <v>1220</v>
      </c>
      <c r="D3" t="s">
        <v>1221</v>
      </c>
      <c r="E3" t="s">
        <v>254</v>
      </c>
      <c r="F3" t="s">
        <v>254</v>
      </c>
      <c r="G3" s="102">
        <v>334615.38</v>
      </c>
    </row>
    <row r="4" spans="1:7">
      <c r="A4" t="s">
        <v>69</v>
      </c>
      <c r="B4" t="s">
        <v>1222</v>
      </c>
      <c r="C4" t="s">
        <v>1223</v>
      </c>
      <c r="D4" t="s">
        <v>1224</v>
      </c>
      <c r="E4" t="s">
        <v>72</v>
      </c>
      <c r="F4" t="s">
        <v>72</v>
      </c>
      <c r="G4" s="20">
        <v>240480.28</v>
      </c>
    </row>
    <row r="5" spans="1:7">
      <c r="A5" t="s">
        <v>69</v>
      </c>
      <c r="B5" t="s">
        <v>1225</v>
      </c>
      <c r="C5" t="s">
        <v>1226</v>
      </c>
      <c r="D5" t="s">
        <v>1227</v>
      </c>
      <c r="E5" t="s">
        <v>1025</v>
      </c>
      <c r="F5" t="s">
        <v>1025</v>
      </c>
      <c r="G5" s="20">
        <v>4000</v>
      </c>
    </row>
    <row r="6" spans="1:7">
      <c r="A6" t="s">
        <v>69</v>
      </c>
      <c r="B6" t="s">
        <v>1228</v>
      </c>
      <c r="C6" t="s">
        <v>1229</v>
      </c>
      <c r="D6" t="s">
        <v>1230</v>
      </c>
      <c r="E6" t="s">
        <v>1025</v>
      </c>
      <c r="F6" t="s">
        <v>1025</v>
      </c>
      <c r="G6" s="20">
        <v>4000</v>
      </c>
    </row>
    <row r="7" spans="1:7">
      <c r="A7" t="s">
        <v>69</v>
      </c>
      <c r="B7" t="s">
        <v>1231</v>
      </c>
      <c r="C7" t="s">
        <v>1232</v>
      </c>
      <c r="D7" t="s">
        <v>1233</v>
      </c>
      <c r="E7" t="s">
        <v>1025</v>
      </c>
      <c r="F7" t="s">
        <v>1025</v>
      </c>
      <c r="G7" s="20">
        <v>4000</v>
      </c>
    </row>
    <row r="8" spans="1:7">
      <c r="A8" t="s">
        <v>69</v>
      </c>
      <c r="B8" t="s">
        <v>1234</v>
      </c>
      <c r="C8" t="s">
        <v>1235</v>
      </c>
      <c r="D8" t="s">
        <v>1236</v>
      </c>
      <c r="E8" t="s">
        <v>1025</v>
      </c>
      <c r="F8" t="s">
        <v>1025</v>
      </c>
      <c r="G8" s="20">
        <v>4000</v>
      </c>
    </row>
    <row r="9" spans="1:7">
      <c r="A9" t="s">
        <v>69</v>
      </c>
      <c r="B9" t="s">
        <v>1237</v>
      </c>
      <c r="C9" t="s">
        <v>1238</v>
      </c>
      <c r="D9" t="s">
        <v>1239</v>
      </c>
      <c r="E9" t="s">
        <v>1025</v>
      </c>
      <c r="F9" t="s">
        <v>1025</v>
      </c>
      <c r="G9" s="20">
        <v>4000</v>
      </c>
    </row>
    <row r="10" spans="1:7">
      <c r="A10" t="s">
        <v>69</v>
      </c>
      <c r="B10" t="s">
        <v>1240</v>
      </c>
      <c r="C10" t="s">
        <v>1241</v>
      </c>
      <c r="D10" t="s">
        <v>1242</v>
      </c>
      <c r="E10" t="s">
        <v>1025</v>
      </c>
      <c r="F10" t="s">
        <v>1025</v>
      </c>
      <c r="G10" s="20">
        <v>4000</v>
      </c>
    </row>
    <row r="11" spans="1:7">
      <c r="A11" t="s">
        <v>69</v>
      </c>
      <c r="B11" t="s">
        <v>1243</v>
      </c>
      <c r="C11" t="s">
        <v>1244</v>
      </c>
      <c r="D11" t="s">
        <v>1245</v>
      </c>
      <c r="E11" t="s">
        <v>1025</v>
      </c>
      <c r="F11" t="s">
        <v>1025</v>
      </c>
      <c r="G11" s="20">
        <v>4000</v>
      </c>
    </row>
    <row r="12" spans="1:7">
      <c r="A12" t="s">
        <v>69</v>
      </c>
      <c r="B12" t="s">
        <v>1246</v>
      </c>
      <c r="C12" t="s">
        <v>1247</v>
      </c>
      <c r="D12" t="s">
        <v>1248</v>
      </c>
      <c r="E12" t="s">
        <v>1025</v>
      </c>
      <c r="F12" t="s">
        <v>1025</v>
      </c>
      <c r="G12" s="20">
        <v>2000</v>
      </c>
    </row>
    <row r="13" spans="1:7">
      <c r="A13" t="s">
        <v>69</v>
      </c>
      <c r="B13" t="s">
        <v>1249</v>
      </c>
      <c r="C13" t="s">
        <v>1250</v>
      </c>
      <c r="D13" t="s">
        <v>1251</v>
      </c>
      <c r="E13" t="s">
        <v>161</v>
      </c>
      <c r="F13" t="s">
        <v>161</v>
      </c>
      <c r="G13" s="20">
        <v>30000</v>
      </c>
    </row>
    <row r="14" spans="1:7">
      <c r="A14" t="s">
        <v>69</v>
      </c>
      <c r="B14" t="s">
        <v>1228</v>
      </c>
      <c r="C14" t="s">
        <v>1252</v>
      </c>
      <c r="D14" t="s">
        <v>1253</v>
      </c>
      <c r="E14" t="s">
        <v>161</v>
      </c>
      <c r="F14" t="s">
        <v>161</v>
      </c>
      <c r="G14" s="20">
        <v>30000</v>
      </c>
    </row>
    <row r="15" spans="1:7">
      <c r="A15" t="s">
        <v>69</v>
      </c>
      <c r="B15" t="s">
        <v>1254</v>
      </c>
      <c r="C15" t="s">
        <v>1255</v>
      </c>
      <c r="D15" t="s">
        <v>1256</v>
      </c>
      <c r="E15" t="s">
        <v>161</v>
      </c>
      <c r="F15" t="s">
        <v>161</v>
      </c>
      <c r="G15" s="20">
        <v>30000</v>
      </c>
    </row>
    <row r="16" spans="1:7">
      <c r="A16" t="s">
        <v>69</v>
      </c>
      <c r="B16" t="s">
        <v>1257</v>
      </c>
      <c r="C16" t="s">
        <v>1258</v>
      </c>
      <c r="D16" t="s">
        <v>1259</v>
      </c>
      <c r="E16" t="s">
        <v>161</v>
      </c>
      <c r="F16" t="s">
        <v>161</v>
      </c>
      <c r="G16" s="20">
        <v>30000</v>
      </c>
    </row>
    <row r="17" spans="1:7">
      <c r="A17" t="s">
        <v>69</v>
      </c>
      <c r="B17" t="s">
        <v>1260</v>
      </c>
      <c r="C17" t="s">
        <v>1261</v>
      </c>
      <c r="D17" t="s">
        <v>1262</v>
      </c>
      <c r="E17" t="s">
        <v>161</v>
      </c>
      <c r="F17" t="s">
        <v>161</v>
      </c>
      <c r="G17" s="20">
        <v>30000</v>
      </c>
    </row>
    <row r="18" spans="1:7">
      <c r="A18" t="s">
        <v>69</v>
      </c>
      <c r="B18" t="s">
        <v>1263</v>
      </c>
      <c r="C18" t="s">
        <v>1264</v>
      </c>
      <c r="D18" t="s">
        <v>1265</v>
      </c>
      <c r="E18" t="s">
        <v>161</v>
      </c>
      <c r="F18" t="s">
        <v>161</v>
      </c>
      <c r="G18" s="20">
        <v>30000</v>
      </c>
    </row>
    <row r="19" spans="1:7">
      <c r="A19" t="s">
        <v>69</v>
      </c>
      <c r="B19" t="s">
        <v>1266</v>
      </c>
      <c r="C19" t="s">
        <v>1267</v>
      </c>
      <c r="D19" t="s">
        <v>1268</v>
      </c>
      <c r="E19" t="s">
        <v>161</v>
      </c>
      <c r="F19" t="s">
        <v>161</v>
      </c>
      <c r="G19" s="20">
        <v>20000</v>
      </c>
    </row>
    <row r="20" spans="1:7">
      <c r="A20" t="s">
        <v>69</v>
      </c>
      <c r="B20" t="s">
        <v>1269</v>
      </c>
      <c r="C20" t="s">
        <v>1270</v>
      </c>
      <c r="D20" t="s">
        <v>1271</v>
      </c>
      <c r="E20" t="s">
        <v>179</v>
      </c>
      <c r="F20" t="s">
        <v>179</v>
      </c>
      <c r="G20" s="20">
        <v>2340</v>
      </c>
    </row>
    <row r="21" spans="1:7">
      <c r="A21" t="s">
        <v>69</v>
      </c>
      <c r="B21" t="s">
        <v>1272</v>
      </c>
      <c r="C21" t="s">
        <v>1273</v>
      </c>
      <c r="D21" t="s">
        <v>1271</v>
      </c>
      <c r="E21" t="s">
        <v>179</v>
      </c>
      <c r="F21" t="s">
        <v>179</v>
      </c>
      <c r="G21" s="20">
        <v>4020</v>
      </c>
    </row>
    <row r="22" spans="1:7">
      <c r="A22" t="s">
        <v>69</v>
      </c>
      <c r="B22" t="s">
        <v>1274</v>
      </c>
      <c r="C22" t="s">
        <v>1275</v>
      </c>
      <c r="D22" t="s">
        <v>1271</v>
      </c>
      <c r="E22" t="s">
        <v>179</v>
      </c>
      <c r="F22" t="s">
        <v>179</v>
      </c>
      <c r="G22" s="20">
        <v>4252</v>
      </c>
    </row>
    <row r="23" spans="1:7">
      <c r="A23" t="s">
        <v>69</v>
      </c>
      <c r="B23" t="s">
        <v>1276</v>
      </c>
      <c r="C23" t="s">
        <v>1277</v>
      </c>
      <c r="D23" t="s">
        <v>1278</v>
      </c>
      <c r="E23" t="s">
        <v>72</v>
      </c>
      <c r="F23" t="s">
        <v>72</v>
      </c>
      <c r="G23" s="20">
        <v>2519.7199999999998</v>
      </c>
    </row>
    <row r="24" spans="1:7">
      <c r="A24" t="s">
        <v>69</v>
      </c>
      <c r="B24" t="s">
        <v>1279</v>
      </c>
      <c r="C24" t="s">
        <v>1280</v>
      </c>
      <c r="D24" t="s">
        <v>1281</v>
      </c>
      <c r="E24" t="s">
        <v>179</v>
      </c>
      <c r="F24" t="s">
        <v>179</v>
      </c>
      <c r="G24" s="20">
        <v>2586</v>
      </c>
    </row>
    <row r="25" spans="1:7">
      <c r="A25" t="s">
        <v>69</v>
      </c>
      <c r="B25" t="s">
        <v>1282</v>
      </c>
      <c r="C25" t="s">
        <v>1283</v>
      </c>
      <c r="D25" t="s">
        <v>1284</v>
      </c>
      <c r="E25" t="s">
        <v>974</v>
      </c>
      <c r="F25" t="s">
        <v>974</v>
      </c>
      <c r="G25" s="20">
        <v>50000</v>
      </c>
    </row>
    <row r="26" spans="1:7">
      <c r="A26" t="s">
        <v>69</v>
      </c>
      <c r="B26" t="s">
        <v>1285</v>
      </c>
      <c r="C26" t="s">
        <v>1286</v>
      </c>
      <c r="D26" t="s">
        <v>1287</v>
      </c>
      <c r="E26" t="s">
        <v>1288</v>
      </c>
      <c r="F26" t="s">
        <v>245</v>
      </c>
      <c r="G26" s="20">
        <v>5000</v>
      </c>
    </row>
    <row r="27" spans="1:7">
      <c r="A27" t="s">
        <v>69</v>
      </c>
      <c r="B27" t="s">
        <v>1289</v>
      </c>
      <c r="C27" t="s">
        <v>1290</v>
      </c>
      <c r="D27" t="s">
        <v>1291</v>
      </c>
      <c r="E27" t="s">
        <v>179</v>
      </c>
      <c r="F27" t="s">
        <v>179</v>
      </c>
      <c r="G27" s="20">
        <v>1500</v>
      </c>
    </row>
    <row r="28" spans="1:7">
      <c r="A28" t="s">
        <v>69</v>
      </c>
      <c r="B28" t="s">
        <v>1292</v>
      </c>
      <c r="C28" t="s">
        <v>1293</v>
      </c>
      <c r="D28" t="s">
        <v>1294</v>
      </c>
      <c r="E28" t="s">
        <v>179</v>
      </c>
      <c r="F28" t="s">
        <v>179</v>
      </c>
      <c r="G28" s="20">
        <v>2732</v>
      </c>
    </row>
    <row r="29" spans="1:7">
      <c r="A29" t="s">
        <v>69</v>
      </c>
      <c r="B29" t="s">
        <v>1295</v>
      </c>
      <c r="C29" t="s">
        <v>1296</v>
      </c>
      <c r="D29" t="s">
        <v>1294</v>
      </c>
      <c r="E29" t="s">
        <v>179</v>
      </c>
      <c r="F29" t="s">
        <v>179</v>
      </c>
      <c r="G29" s="20">
        <v>2527.9</v>
      </c>
    </row>
    <row r="30" spans="1:7">
      <c r="A30" t="s">
        <v>69</v>
      </c>
      <c r="B30" t="s">
        <v>1297</v>
      </c>
      <c r="C30" t="s">
        <v>1298</v>
      </c>
      <c r="D30" t="s">
        <v>1299</v>
      </c>
      <c r="E30" t="s">
        <v>272</v>
      </c>
      <c r="F30" t="s">
        <v>272</v>
      </c>
      <c r="G30" s="20">
        <v>365.63</v>
      </c>
    </row>
    <row r="31" spans="1:7">
      <c r="A31" t="s">
        <v>69</v>
      </c>
      <c r="B31" t="s">
        <v>1300</v>
      </c>
      <c r="C31" t="s">
        <v>1301</v>
      </c>
      <c r="D31" t="s">
        <v>1302</v>
      </c>
      <c r="E31" t="s">
        <v>272</v>
      </c>
      <c r="F31" t="s">
        <v>272</v>
      </c>
      <c r="G31" s="20">
        <v>365.63</v>
      </c>
    </row>
    <row r="32" spans="1:7">
      <c r="A32" t="s">
        <v>69</v>
      </c>
      <c r="B32" t="s">
        <v>1303</v>
      </c>
      <c r="C32" t="s">
        <v>1304</v>
      </c>
      <c r="D32" t="s">
        <v>1302</v>
      </c>
      <c r="E32" t="s">
        <v>272</v>
      </c>
      <c r="F32" t="s">
        <v>272</v>
      </c>
      <c r="G32" s="20">
        <v>365.63</v>
      </c>
    </row>
    <row r="33" spans="1:7">
      <c r="A33" t="s">
        <v>69</v>
      </c>
      <c r="B33" t="s">
        <v>1305</v>
      </c>
      <c r="C33" t="s">
        <v>1306</v>
      </c>
      <c r="D33" t="s">
        <v>1302</v>
      </c>
      <c r="E33" t="s">
        <v>272</v>
      </c>
      <c r="F33" t="s">
        <v>272</v>
      </c>
      <c r="G33" s="20">
        <v>365.63</v>
      </c>
    </row>
    <row r="34" spans="1:7">
      <c r="A34" t="s">
        <v>69</v>
      </c>
      <c r="B34" t="s">
        <v>1307</v>
      </c>
      <c r="C34" t="s">
        <v>1308</v>
      </c>
      <c r="D34" t="s">
        <v>1302</v>
      </c>
      <c r="E34" t="s">
        <v>272</v>
      </c>
      <c r="F34" t="s">
        <v>272</v>
      </c>
      <c r="G34" s="20">
        <v>365.63</v>
      </c>
    </row>
    <row r="35" spans="1:7">
      <c r="A35" t="s">
        <v>69</v>
      </c>
      <c r="B35" t="s">
        <v>1309</v>
      </c>
      <c r="C35" t="s">
        <v>1310</v>
      </c>
      <c r="D35" t="s">
        <v>1302</v>
      </c>
      <c r="E35" t="s">
        <v>272</v>
      </c>
      <c r="F35" t="s">
        <v>272</v>
      </c>
      <c r="G35" s="20">
        <v>171.85</v>
      </c>
    </row>
    <row r="36" spans="1:7">
      <c r="A36" t="s">
        <v>157</v>
      </c>
      <c r="B36" t="s">
        <v>1311</v>
      </c>
      <c r="C36" t="s">
        <v>1312</v>
      </c>
      <c r="D36" t="s">
        <v>1313</v>
      </c>
      <c r="E36" t="s">
        <v>254</v>
      </c>
      <c r="F36" t="s">
        <v>254</v>
      </c>
      <c r="G36" s="20">
        <v>379312.57</v>
      </c>
    </row>
    <row r="37" spans="1:7">
      <c r="A37" t="s">
        <v>157</v>
      </c>
      <c r="B37" t="s">
        <v>1314</v>
      </c>
      <c r="C37" t="s">
        <v>1315</v>
      </c>
      <c r="D37" t="s">
        <v>1316</v>
      </c>
      <c r="E37" t="s">
        <v>254</v>
      </c>
      <c r="F37" t="s">
        <v>254</v>
      </c>
      <c r="G37" s="20">
        <v>1301217.3</v>
      </c>
    </row>
    <row r="38" spans="1:7">
      <c r="A38" t="s">
        <v>157</v>
      </c>
      <c r="B38" t="s">
        <v>1266</v>
      </c>
      <c r="C38" t="s">
        <v>1317</v>
      </c>
      <c r="D38" t="s">
        <v>1318</v>
      </c>
      <c r="E38" t="s">
        <v>72</v>
      </c>
      <c r="F38" t="s">
        <v>72</v>
      </c>
      <c r="G38" s="20">
        <v>130940.18</v>
      </c>
    </row>
    <row r="39" spans="1:7">
      <c r="A39" t="s">
        <v>157</v>
      </c>
      <c r="B39" t="s">
        <v>1319</v>
      </c>
      <c r="C39" t="s">
        <v>1320</v>
      </c>
      <c r="D39" t="s">
        <v>1321</v>
      </c>
      <c r="E39" t="s">
        <v>72</v>
      </c>
      <c r="F39" t="s">
        <v>72</v>
      </c>
      <c r="G39" s="20">
        <v>22482.36</v>
      </c>
    </row>
    <row r="40" spans="1:7">
      <c r="A40" t="s">
        <v>157</v>
      </c>
      <c r="B40" t="s">
        <v>1322</v>
      </c>
      <c r="C40" t="s">
        <v>1323</v>
      </c>
      <c r="D40" t="s">
        <v>1324</v>
      </c>
      <c r="E40" t="s">
        <v>72</v>
      </c>
      <c r="F40" t="s">
        <v>72</v>
      </c>
      <c r="G40" s="20">
        <v>141335.9</v>
      </c>
    </row>
    <row r="41" spans="1:7">
      <c r="A41" t="s">
        <v>157</v>
      </c>
      <c r="B41" t="s">
        <v>1325</v>
      </c>
      <c r="C41" t="s">
        <v>1326</v>
      </c>
      <c r="D41" t="s">
        <v>1327</v>
      </c>
      <c r="E41" t="s">
        <v>72</v>
      </c>
      <c r="F41" t="s">
        <v>72</v>
      </c>
      <c r="G41" s="20">
        <v>20512.82</v>
      </c>
    </row>
    <row r="42" spans="1:7">
      <c r="A42" t="s">
        <v>157</v>
      </c>
      <c r="B42" t="s">
        <v>1325</v>
      </c>
      <c r="C42" t="s">
        <v>1328</v>
      </c>
      <c r="D42" t="s">
        <v>1329</v>
      </c>
      <c r="E42" t="s">
        <v>72</v>
      </c>
      <c r="F42" t="s">
        <v>72</v>
      </c>
      <c r="G42" s="20">
        <v>1750.67</v>
      </c>
    </row>
    <row r="43" spans="1:7">
      <c r="A43" t="s">
        <v>157</v>
      </c>
      <c r="B43" t="s">
        <v>1330</v>
      </c>
      <c r="C43" t="s">
        <v>1331</v>
      </c>
      <c r="D43" t="s">
        <v>1332</v>
      </c>
      <c r="E43" t="s">
        <v>72</v>
      </c>
      <c r="F43" t="s">
        <v>72</v>
      </c>
      <c r="G43" s="20">
        <v>168246.16</v>
      </c>
    </row>
    <row r="44" spans="1:7">
      <c r="A44" t="s">
        <v>157</v>
      </c>
      <c r="B44" t="s">
        <v>1333</v>
      </c>
      <c r="C44" t="s">
        <v>1334</v>
      </c>
      <c r="D44" t="s">
        <v>1335</v>
      </c>
      <c r="E44" t="s">
        <v>72</v>
      </c>
      <c r="F44" t="s">
        <v>72</v>
      </c>
      <c r="G44" s="20">
        <v>205128.79</v>
      </c>
    </row>
    <row r="45" spans="1:7">
      <c r="A45" t="s">
        <v>157</v>
      </c>
      <c r="B45" t="s">
        <v>1336</v>
      </c>
      <c r="C45" t="s">
        <v>1337</v>
      </c>
      <c r="D45" t="s">
        <v>1338</v>
      </c>
      <c r="E45" t="s">
        <v>72</v>
      </c>
      <c r="F45" t="s">
        <v>72</v>
      </c>
      <c r="G45" s="20">
        <v>37450.53</v>
      </c>
    </row>
    <row r="46" spans="1:7">
      <c r="A46" t="s">
        <v>157</v>
      </c>
      <c r="B46" t="s">
        <v>1339</v>
      </c>
      <c r="C46" t="s">
        <v>1340</v>
      </c>
      <c r="D46" t="s">
        <v>1341</v>
      </c>
      <c r="E46" t="s">
        <v>72</v>
      </c>
      <c r="F46" t="s">
        <v>72</v>
      </c>
      <c r="G46" s="20">
        <v>39658.120000000003</v>
      </c>
    </row>
    <row r="47" spans="1:7">
      <c r="A47" t="s">
        <v>157</v>
      </c>
      <c r="B47" t="s">
        <v>1246</v>
      </c>
      <c r="C47" t="s">
        <v>1247</v>
      </c>
      <c r="D47" t="s">
        <v>1342</v>
      </c>
      <c r="E47" t="s">
        <v>1025</v>
      </c>
      <c r="F47" t="s">
        <v>1025</v>
      </c>
      <c r="G47" s="20">
        <v>2000</v>
      </c>
    </row>
    <row r="48" spans="1:7">
      <c r="A48" t="s">
        <v>157</v>
      </c>
      <c r="B48" t="s">
        <v>1343</v>
      </c>
      <c r="C48" t="s">
        <v>1344</v>
      </c>
      <c r="D48" t="s">
        <v>1345</v>
      </c>
      <c r="E48" t="s">
        <v>1025</v>
      </c>
      <c r="F48" t="s">
        <v>1025</v>
      </c>
      <c r="G48" s="20">
        <v>4000</v>
      </c>
    </row>
    <row r="49" spans="1:7">
      <c r="A49" t="s">
        <v>157</v>
      </c>
      <c r="B49" t="s">
        <v>1346</v>
      </c>
      <c r="C49" t="s">
        <v>1347</v>
      </c>
      <c r="D49" t="s">
        <v>1348</v>
      </c>
      <c r="E49" t="s">
        <v>1025</v>
      </c>
      <c r="F49" t="s">
        <v>1025</v>
      </c>
      <c r="G49" s="20">
        <v>4000</v>
      </c>
    </row>
    <row r="50" spans="1:7">
      <c r="A50" t="s">
        <v>157</v>
      </c>
      <c r="B50" t="s">
        <v>1349</v>
      </c>
      <c r="C50" t="s">
        <v>1350</v>
      </c>
      <c r="D50" t="s">
        <v>1351</v>
      </c>
      <c r="E50" t="s">
        <v>1025</v>
      </c>
      <c r="F50" t="s">
        <v>1025</v>
      </c>
      <c r="G50" s="20">
        <v>4000</v>
      </c>
    </row>
    <row r="51" spans="1:7">
      <c r="A51" t="s">
        <v>157</v>
      </c>
      <c r="B51" t="s">
        <v>1352</v>
      </c>
      <c r="C51" t="s">
        <v>1353</v>
      </c>
      <c r="D51" t="s">
        <v>1354</v>
      </c>
      <c r="E51" t="s">
        <v>1025</v>
      </c>
      <c r="F51" t="s">
        <v>1025</v>
      </c>
      <c r="G51" s="20">
        <v>4000</v>
      </c>
    </row>
    <row r="52" spans="1:7">
      <c r="A52" t="s">
        <v>157</v>
      </c>
      <c r="B52" t="s">
        <v>1266</v>
      </c>
      <c r="C52" t="s">
        <v>1267</v>
      </c>
      <c r="D52" t="s">
        <v>1355</v>
      </c>
      <c r="E52" t="s">
        <v>161</v>
      </c>
      <c r="F52" t="s">
        <v>161</v>
      </c>
      <c r="G52" s="20">
        <v>10000</v>
      </c>
    </row>
    <row r="53" spans="1:7">
      <c r="A53" t="s">
        <v>157</v>
      </c>
      <c r="B53" t="s">
        <v>1322</v>
      </c>
      <c r="C53" t="s">
        <v>1356</v>
      </c>
      <c r="D53" t="s">
        <v>1357</v>
      </c>
      <c r="E53" t="s">
        <v>161</v>
      </c>
      <c r="F53" t="s">
        <v>161</v>
      </c>
      <c r="G53" s="20">
        <v>30000</v>
      </c>
    </row>
    <row r="54" spans="1:7">
      <c r="A54" t="s">
        <v>157</v>
      </c>
      <c r="B54" t="s">
        <v>1358</v>
      </c>
      <c r="C54" t="s">
        <v>1359</v>
      </c>
      <c r="D54" t="s">
        <v>1360</v>
      </c>
      <c r="E54" t="s">
        <v>161</v>
      </c>
      <c r="F54" t="s">
        <v>161</v>
      </c>
      <c r="G54" s="20">
        <v>30000</v>
      </c>
    </row>
    <row r="55" spans="1:7">
      <c r="A55" t="s">
        <v>157</v>
      </c>
      <c r="B55" t="s">
        <v>1361</v>
      </c>
      <c r="C55" t="s">
        <v>1362</v>
      </c>
      <c r="D55" t="s">
        <v>1363</v>
      </c>
      <c r="E55" t="s">
        <v>161</v>
      </c>
      <c r="F55" t="s">
        <v>161</v>
      </c>
      <c r="G55" s="20">
        <v>30000</v>
      </c>
    </row>
    <row r="56" spans="1:7">
      <c r="A56" t="s">
        <v>157</v>
      </c>
      <c r="B56" t="s">
        <v>1364</v>
      </c>
      <c r="C56" t="s">
        <v>1365</v>
      </c>
      <c r="D56" t="s">
        <v>1366</v>
      </c>
      <c r="E56" t="s">
        <v>161</v>
      </c>
      <c r="F56" t="s">
        <v>161</v>
      </c>
      <c r="G56" s="20">
        <v>30000</v>
      </c>
    </row>
    <row r="57" spans="1:7">
      <c r="A57" t="s">
        <v>157</v>
      </c>
      <c r="B57" t="s">
        <v>1367</v>
      </c>
      <c r="C57" t="s">
        <v>1368</v>
      </c>
      <c r="D57" t="s">
        <v>1369</v>
      </c>
      <c r="E57" t="s">
        <v>161</v>
      </c>
      <c r="F57" t="s">
        <v>161</v>
      </c>
      <c r="G57" s="20">
        <v>30000</v>
      </c>
    </row>
    <row r="58" spans="1:7">
      <c r="A58" t="s">
        <v>157</v>
      </c>
      <c r="B58" t="s">
        <v>1370</v>
      </c>
      <c r="C58" t="s">
        <v>1371</v>
      </c>
      <c r="D58" t="s">
        <v>1372</v>
      </c>
      <c r="E58" t="s">
        <v>272</v>
      </c>
      <c r="F58" t="s">
        <v>272</v>
      </c>
      <c r="G58" s="20">
        <v>365.5</v>
      </c>
    </row>
    <row r="59" spans="1:7">
      <c r="A59" t="s">
        <v>157</v>
      </c>
      <c r="B59" t="s">
        <v>1373</v>
      </c>
      <c r="C59" t="s">
        <v>1374</v>
      </c>
      <c r="D59" t="s">
        <v>1372</v>
      </c>
      <c r="E59" t="s">
        <v>272</v>
      </c>
      <c r="F59" t="s">
        <v>272</v>
      </c>
      <c r="G59" s="20">
        <v>365.63</v>
      </c>
    </row>
    <row r="60" spans="1:7">
      <c r="A60" t="s">
        <v>157</v>
      </c>
      <c r="B60" t="s">
        <v>1375</v>
      </c>
      <c r="C60" t="s">
        <v>1376</v>
      </c>
      <c r="D60" t="s">
        <v>1372</v>
      </c>
      <c r="E60" t="s">
        <v>272</v>
      </c>
      <c r="F60" t="s">
        <v>272</v>
      </c>
      <c r="G60" s="20">
        <v>365.63</v>
      </c>
    </row>
    <row r="61" spans="1:7">
      <c r="A61" t="s">
        <v>157</v>
      </c>
      <c r="B61" t="s">
        <v>1377</v>
      </c>
      <c r="C61" t="s">
        <v>1378</v>
      </c>
      <c r="D61" t="s">
        <v>1372</v>
      </c>
      <c r="E61" t="s">
        <v>272</v>
      </c>
      <c r="F61" t="s">
        <v>272</v>
      </c>
      <c r="G61" s="20">
        <v>365.63</v>
      </c>
    </row>
    <row r="62" spans="1:7">
      <c r="A62" t="s">
        <v>157</v>
      </c>
      <c r="B62" t="s">
        <v>1379</v>
      </c>
      <c r="C62" t="s">
        <v>1380</v>
      </c>
      <c r="D62" t="s">
        <v>1372</v>
      </c>
      <c r="E62" t="s">
        <v>272</v>
      </c>
      <c r="F62" t="s">
        <v>272</v>
      </c>
      <c r="G62" s="20">
        <v>365.63</v>
      </c>
    </row>
    <row r="63" spans="1:7">
      <c r="A63" t="s">
        <v>157</v>
      </c>
      <c r="B63" t="s">
        <v>1349</v>
      </c>
      <c r="C63" t="s">
        <v>1350</v>
      </c>
      <c r="D63" t="s">
        <v>1372</v>
      </c>
      <c r="E63" t="s">
        <v>272</v>
      </c>
      <c r="F63" t="s">
        <v>272</v>
      </c>
      <c r="G63" s="20">
        <v>365.63</v>
      </c>
    </row>
    <row r="64" spans="1:7">
      <c r="A64" t="s">
        <v>157</v>
      </c>
      <c r="B64" t="s">
        <v>1352</v>
      </c>
      <c r="C64" t="s">
        <v>1353</v>
      </c>
      <c r="D64" t="s">
        <v>1372</v>
      </c>
      <c r="E64" t="s">
        <v>272</v>
      </c>
      <c r="F64" t="s">
        <v>272</v>
      </c>
      <c r="G64" s="20">
        <v>365.63</v>
      </c>
    </row>
    <row r="65" spans="1:7">
      <c r="A65" t="s">
        <v>157</v>
      </c>
      <c r="B65" t="s">
        <v>1381</v>
      </c>
      <c r="C65" t="s">
        <v>1382</v>
      </c>
      <c r="D65" t="s">
        <v>1383</v>
      </c>
      <c r="E65" t="s">
        <v>179</v>
      </c>
      <c r="F65" t="s">
        <v>179</v>
      </c>
      <c r="G65" s="20">
        <v>1745</v>
      </c>
    </row>
    <row r="66" spans="1:7">
      <c r="A66" t="s">
        <v>157</v>
      </c>
      <c r="B66" t="s">
        <v>1381</v>
      </c>
      <c r="C66" t="s">
        <v>1382</v>
      </c>
      <c r="D66" t="s">
        <v>1384</v>
      </c>
      <c r="E66" t="s">
        <v>179</v>
      </c>
      <c r="F66" t="s">
        <v>179</v>
      </c>
      <c r="G66" s="20">
        <v>445</v>
      </c>
    </row>
    <row r="67" spans="1:7">
      <c r="A67" t="s">
        <v>157</v>
      </c>
      <c r="B67" t="s">
        <v>1381</v>
      </c>
      <c r="C67" t="s">
        <v>1382</v>
      </c>
      <c r="D67" t="s">
        <v>1385</v>
      </c>
      <c r="E67" t="s">
        <v>179</v>
      </c>
      <c r="F67" t="s">
        <v>179</v>
      </c>
      <c r="G67" s="20">
        <v>782.6</v>
      </c>
    </row>
    <row r="68" spans="1:7">
      <c r="A68" t="s">
        <v>157</v>
      </c>
      <c r="B68" t="s">
        <v>1381</v>
      </c>
      <c r="C68" t="s">
        <v>1382</v>
      </c>
      <c r="D68" t="s">
        <v>1386</v>
      </c>
      <c r="E68" t="s">
        <v>179</v>
      </c>
      <c r="F68" t="s">
        <v>179</v>
      </c>
      <c r="G68" s="20">
        <v>367.8</v>
      </c>
    </row>
    <row r="69" spans="1:7">
      <c r="A69" t="s">
        <v>157</v>
      </c>
      <c r="B69" t="s">
        <v>1387</v>
      </c>
      <c r="C69" t="s">
        <v>1388</v>
      </c>
      <c r="D69" t="s">
        <v>1383</v>
      </c>
      <c r="E69" t="s">
        <v>179</v>
      </c>
      <c r="F69" t="s">
        <v>179</v>
      </c>
      <c r="G69" s="20">
        <v>670</v>
      </c>
    </row>
    <row r="70" spans="1:7">
      <c r="A70" t="s">
        <v>157</v>
      </c>
      <c r="B70" t="s">
        <v>1269</v>
      </c>
      <c r="C70" t="s">
        <v>1389</v>
      </c>
      <c r="D70" t="s">
        <v>1383</v>
      </c>
      <c r="E70" t="s">
        <v>179</v>
      </c>
      <c r="F70" t="s">
        <v>179</v>
      </c>
      <c r="G70" s="20">
        <v>500</v>
      </c>
    </row>
    <row r="71" spans="1:7">
      <c r="A71" t="s">
        <v>157</v>
      </c>
      <c r="B71" t="s">
        <v>1390</v>
      </c>
      <c r="C71" t="s">
        <v>1391</v>
      </c>
      <c r="D71" t="s">
        <v>1384</v>
      </c>
      <c r="E71" t="s">
        <v>179</v>
      </c>
      <c r="F71" t="s">
        <v>179</v>
      </c>
      <c r="G71" s="20">
        <v>1417</v>
      </c>
    </row>
    <row r="72" spans="1:7">
      <c r="A72" t="s">
        <v>157</v>
      </c>
      <c r="B72" t="s">
        <v>1231</v>
      </c>
      <c r="C72" t="s">
        <v>1392</v>
      </c>
      <c r="D72" t="s">
        <v>1383</v>
      </c>
      <c r="E72" t="s">
        <v>179</v>
      </c>
      <c r="F72" t="s">
        <v>179</v>
      </c>
      <c r="G72" s="20">
        <v>2870</v>
      </c>
    </row>
    <row r="73" spans="1:7">
      <c r="A73" t="s">
        <v>157</v>
      </c>
      <c r="B73" t="s">
        <v>1393</v>
      </c>
      <c r="C73" t="s">
        <v>1394</v>
      </c>
      <c r="D73" t="s">
        <v>1384</v>
      </c>
      <c r="E73" t="s">
        <v>179</v>
      </c>
      <c r="F73" t="s">
        <v>179</v>
      </c>
      <c r="G73" s="20">
        <v>1497</v>
      </c>
    </row>
    <row r="74" spans="1:7">
      <c r="A74" t="s">
        <v>157</v>
      </c>
      <c r="B74" t="s">
        <v>1395</v>
      </c>
      <c r="C74" t="s">
        <v>1396</v>
      </c>
      <c r="D74" t="s">
        <v>1397</v>
      </c>
      <c r="E74" t="s">
        <v>179</v>
      </c>
      <c r="F74" t="s">
        <v>179</v>
      </c>
      <c r="G74" s="20">
        <v>444.7</v>
      </c>
    </row>
    <row r="75" spans="1:7">
      <c r="A75" t="s">
        <v>157</v>
      </c>
      <c r="B75" t="s">
        <v>1398</v>
      </c>
      <c r="C75" t="s">
        <v>1399</v>
      </c>
      <c r="D75" t="s">
        <v>1400</v>
      </c>
      <c r="E75" t="s">
        <v>179</v>
      </c>
      <c r="F75" t="s">
        <v>179</v>
      </c>
      <c r="G75" s="20">
        <v>5527</v>
      </c>
    </row>
    <row r="76" spans="1:7">
      <c r="A76" t="s">
        <v>157</v>
      </c>
      <c r="B76" t="s">
        <v>1401</v>
      </c>
      <c r="C76" t="s">
        <v>1402</v>
      </c>
      <c r="D76" t="s">
        <v>1403</v>
      </c>
      <c r="E76" t="s">
        <v>179</v>
      </c>
      <c r="F76" t="s">
        <v>179</v>
      </c>
      <c r="G76" s="20">
        <v>1850</v>
      </c>
    </row>
    <row r="77" spans="1:7">
      <c r="A77" t="s">
        <v>157</v>
      </c>
      <c r="B77" t="s">
        <v>1404</v>
      </c>
      <c r="C77" t="s">
        <v>1405</v>
      </c>
      <c r="D77" t="s">
        <v>1406</v>
      </c>
      <c r="E77" t="s">
        <v>179</v>
      </c>
      <c r="F77" t="s">
        <v>179</v>
      </c>
      <c r="G77" s="20">
        <v>2162.5</v>
      </c>
    </row>
    <row r="78" spans="1:7">
      <c r="A78" t="s">
        <v>157</v>
      </c>
      <c r="B78" t="s">
        <v>1404</v>
      </c>
      <c r="C78" t="s">
        <v>1405</v>
      </c>
      <c r="D78" t="s">
        <v>1407</v>
      </c>
      <c r="E78" t="s">
        <v>179</v>
      </c>
      <c r="F78" t="s">
        <v>179</v>
      </c>
      <c r="G78" s="20">
        <v>168</v>
      </c>
    </row>
    <row r="79" spans="1:7">
      <c r="A79" t="s">
        <v>157</v>
      </c>
      <c r="B79" t="s">
        <v>1408</v>
      </c>
      <c r="C79" t="s">
        <v>1409</v>
      </c>
      <c r="D79" t="s">
        <v>1410</v>
      </c>
      <c r="E79" t="s">
        <v>1025</v>
      </c>
      <c r="F79" t="s">
        <v>1025</v>
      </c>
      <c r="G79" s="20">
        <v>4000</v>
      </c>
    </row>
    <row r="80" spans="1:7">
      <c r="A80" t="s">
        <v>157</v>
      </c>
      <c r="B80" t="s">
        <v>1411</v>
      </c>
      <c r="C80" t="s">
        <v>1412</v>
      </c>
      <c r="D80" t="s">
        <v>1413</v>
      </c>
      <c r="E80" t="s">
        <v>1025</v>
      </c>
      <c r="F80" t="s">
        <v>1025</v>
      </c>
      <c r="G80" s="20">
        <v>4000</v>
      </c>
    </row>
    <row r="81" spans="1:7">
      <c r="A81" t="s">
        <v>157</v>
      </c>
      <c r="B81" t="s">
        <v>1414</v>
      </c>
      <c r="C81" t="s">
        <v>1415</v>
      </c>
      <c r="D81" t="s">
        <v>1416</v>
      </c>
      <c r="E81" t="s">
        <v>1025</v>
      </c>
      <c r="F81" t="s">
        <v>1025</v>
      </c>
      <c r="G81" s="20">
        <v>4000</v>
      </c>
    </row>
    <row r="82" spans="1:7">
      <c r="A82" t="s">
        <v>157</v>
      </c>
      <c r="B82" t="s">
        <v>1417</v>
      </c>
      <c r="C82" t="s">
        <v>1418</v>
      </c>
      <c r="D82" t="s">
        <v>1419</v>
      </c>
      <c r="E82" t="s">
        <v>1025</v>
      </c>
      <c r="F82" t="s">
        <v>1025</v>
      </c>
      <c r="G82" s="20">
        <v>4000</v>
      </c>
    </row>
    <row r="83" spans="1:7">
      <c r="A83" t="s">
        <v>157</v>
      </c>
      <c r="B83" t="s">
        <v>1420</v>
      </c>
      <c r="C83" t="s">
        <v>1421</v>
      </c>
      <c r="D83" t="s">
        <v>1422</v>
      </c>
      <c r="E83" t="s">
        <v>1025</v>
      </c>
      <c r="F83" t="s">
        <v>1025</v>
      </c>
      <c r="G83" s="20">
        <v>4000</v>
      </c>
    </row>
    <row r="84" spans="1:7">
      <c r="A84" t="s">
        <v>157</v>
      </c>
      <c r="B84" t="s">
        <v>1423</v>
      </c>
      <c r="C84" t="s">
        <v>1424</v>
      </c>
      <c r="D84" t="s">
        <v>1425</v>
      </c>
      <c r="E84" t="s">
        <v>1025</v>
      </c>
      <c r="F84" t="s">
        <v>1025</v>
      </c>
      <c r="G84" s="20">
        <v>4000</v>
      </c>
    </row>
    <row r="85" spans="1:7">
      <c r="A85" t="s">
        <v>157</v>
      </c>
      <c r="B85" t="s">
        <v>1426</v>
      </c>
      <c r="C85" t="s">
        <v>1427</v>
      </c>
      <c r="D85" t="s">
        <v>1428</v>
      </c>
      <c r="E85" t="s">
        <v>1025</v>
      </c>
      <c r="F85" t="s">
        <v>1025</v>
      </c>
      <c r="G85" s="20">
        <v>4000</v>
      </c>
    </row>
    <row r="86" spans="1:7">
      <c r="A86" t="s">
        <v>157</v>
      </c>
      <c r="B86" t="s">
        <v>1429</v>
      </c>
      <c r="C86" t="s">
        <v>1430</v>
      </c>
      <c r="D86" t="s">
        <v>1342</v>
      </c>
      <c r="E86" t="s">
        <v>1025</v>
      </c>
      <c r="F86" t="s">
        <v>1025</v>
      </c>
      <c r="G86" s="20">
        <v>4000</v>
      </c>
    </row>
    <row r="87" spans="1:7">
      <c r="A87" t="s">
        <v>157</v>
      </c>
      <c r="B87" t="s">
        <v>1431</v>
      </c>
      <c r="C87" t="s">
        <v>1432</v>
      </c>
      <c r="D87" t="s">
        <v>1345</v>
      </c>
      <c r="E87" t="s">
        <v>1025</v>
      </c>
      <c r="F87" t="s">
        <v>1025</v>
      </c>
      <c r="G87" s="20">
        <v>4000</v>
      </c>
    </row>
    <row r="88" spans="1:7">
      <c r="A88" t="s">
        <v>157</v>
      </c>
      <c r="B88" t="s">
        <v>1433</v>
      </c>
      <c r="C88" t="s">
        <v>1434</v>
      </c>
      <c r="D88" t="s">
        <v>1348</v>
      </c>
      <c r="E88" t="s">
        <v>1025</v>
      </c>
      <c r="F88" t="s">
        <v>1025</v>
      </c>
      <c r="G88" s="20">
        <v>4000</v>
      </c>
    </row>
    <row r="89" spans="1:7">
      <c r="A89" t="s">
        <v>157</v>
      </c>
      <c r="B89" t="s">
        <v>1435</v>
      </c>
      <c r="C89" t="s">
        <v>1436</v>
      </c>
      <c r="D89" t="s">
        <v>1351</v>
      </c>
      <c r="E89" t="s">
        <v>1025</v>
      </c>
      <c r="F89" t="s">
        <v>1025</v>
      </c>
      <c r="G89" s="20">
        <v>4000</v>
      </c>
    </row>
    <row r="90" spans="1:7">
      <c r="A90" t="s">
        <v>157</v>
      </c>
      <c r="B90" t="s">
        <v>1437</v>
      </c>
      <c r="C90" t="s">
        <v>1438</v>
      </c>
      <c r="D90" t="s">
        <v>1354</v>
      </c>
      <c r="E90" t="s">
        <v>1025</v>
      </c>
      <c r="F90" t="s">
        <v>1025</v>
      </c>
      <c r="G90" s="20">
        <v>4000</v>
      </c>
    </row>
    <row r="91" spans="1:7">
      <c r="A91" t="s">
        <v>157</v>
      </c>
      <c r="B91" t="s">
        <v>1439</v>
      </c>
      <c r="C91" t="s">
        <v>1440</v>
      </c>
      <c r="D91" t="s">
        <v>1441</v>
      </c>
      <c r="E91" t="s">
        <v>161</v>
      </c>
      <c r="F91" t="s">
        <v>161</v>
      </c>
      <c r="G91" s="20">
        <v>30000</v>
      </c>
    </row>
    <row r="92" spans="1:7">
      <c r="A92" t="s">
        <v>157</v>
      </c>
      <c r="B92" t="s">
        <v>1442</v>
      </c>
      <c r="C92" t="s">
        <v>1443</v>
      </c>
      <c r="D92" t="s">
        <v>1444</v>
      </c>
      <c r="E92" t="s">
        <v>161</v>
      </c>
      <c r="F92" t="s">
        <v>161</v>
      </c>
      <c r="G92" s="20">
        <v>30000</v>
      </c>
    </row>
    <row r="93" spans="1:7">
      <c r="A93" t="s">
        <v>157</v>
      </c>
      <c r="B93" t="s">
        <v>1445</v>
      </c>
      <c r="C93" t="s">
        <v>1446</v>
      </c>
      <c r="D93" t="s">
        <v>1447</v>
      </c>
      <c r="E93" t="s">
        <v>161</v>
      </c>
      <c r="F93" t="s">
        <v>161</v>
      </c>
      <c r="G93" s="20">
        <v>30000</v>
      </c>
    </row>
    <row r="94" spans="1:7">
      <c r="A94" t="s">
        <v>157</v>
      </c>
      <c r="B94" t="s">
        <v>1448</v>
      </c>
      <c r="C94" t="s">
        <v>1449</v>
      </c>
      <c r="D94" t="s">
        <v>1450</v>
      </c>
      <c r="E94" t="s">
        <v>161</v>
      </c>
      <c r="F94" t="s">
        <v>161</v>
      </c>
      <c r="G94" s="20">
        <v>30000</v>
      </c>
    </row>
    <row r="95" spans="1:7">
      <c r="A95" t="s">
        <v>157</v>
      </c>
      <c r="B95" t="s">
        <v>1451</v>
      </c>
      <c r="C95" t="s">
        <v>1452</v>
      </c>
      <c r="D95" t="s">
        <v>1453</v>
      </c>
      <c r="E95" t="s">
        <v>161</v>
      </c>
      <c r="F95" t="s">
        <v>161</v>
      </c>
      <c r="G95" s="20">
        <v>30000</v>
      </c>
    </row>
    <row r="96" spans="1:7">
      <c r="A96" t="s">
        <v>157</v>
      </c>
      <c r="B96" t="s">
        <v>1311</v>
      </c>
      <c r="C96" t="s">
        <v>1454</v>
      </c>
      <c r="D96" t="s">
        <v>1455</v>
      </c>
      <c r="E96" t="s">
        <v>161</v>
      </c>
      <c r="F96" t="s">
        <v>161</v>
      </c>
      <c r="G96" s="20">
        <v>30000</v>
      </c>
    </row>
    <row r="97" spans="1:7">
      <c r="A97" t="s">
        <v>157</v>
      </c>
      <c r="B97" t="s">
        <v>1314</v>
      </c>
      <c r="C97" t="s">
        <v>1456</v>
      </c>
      <c r="D97" t="s">
        <v>1355</v>
      </c>
      <c r="E97" t="s">
        <v>161</v>
      </c>
      <c r="F97" t="s">
        <v>161</v>
      </c>
      <c r="G97" s="20">
        <v>30000</v>
      </c>
    </row>
    <row r="98" spans="1:7">
      <c r="A98" t="s">
        <v>157</v>
      </c>
      <c r="B98" t="s">
        <v>1457</v>
      </c>
      <c r="C98" t="s">
        <v>1458</v>
      </c>
      <c r="D98" t="s">
        <v>1357</v>
      </c>
      <c r="E98" t="s">
        <v>161</v>
      </c>
      <c r="F98" t="s">
        <v>161</v>
      </c>
      <c r="G98" s="20">
        <v>30000</v>
      </c>
    </row>
    <row r="99" spans="1:7">
      <c r="A99" t="s">
        <v>157</v>
      </c>
      <c r="B99" t="s">
        <v>1459</v>
      </c>
      <c r="C99" t="s">
        <v>1460</v>
      </c>
      <c r="D99" t="s">
        <v>1360</v>
      </c>
      <c r="E99" t="s">
        <v>161</v>
      </c>
      <c r="F99" t="s">
        <v>161</v>
      </c>
      <c r="G99" s="20">
        <v>30000</v>
      </c>
    </row>
    <row r="100" spans="1:7">
      <c r="A100" t="s">
        <v>157</v>
      </c>
      <c r="B100" t="s">
        <v>1461</v>
      </c>
      <c r="C100" t="s">
        <v>1462</v>
      </c>
      <c r="D100" t="s">
        <v>1363</v>
      </c>
      <c r="E100" t="s">
        <v>161</v>
      </c>
      <c r="F100" t="s">
        <v>161</v>
      </c>
      <c r="G100" s="20">
        <v>30000</v>
      </c>
    </row>
    <row r="101" spans="1:7">
      <c r="A101" t="s">
        <v>157</v>
      </c>
      <c r="B101" t="s">
        <v>1463</v>
      </c>
      <c r="C101" t="s">
        <v>1464</v>
      </c>
      <c r="D101" t="s">
        <v>1366</v>
      </c>
      <c r="E101" t="s">
        <v>161</v>
      </c>
      <c r="F101" t="s">
        <v>161</v>
      </c>
      <c r="G101" s="20">
        <v>30000</v>
      </c>
    </row>
    <row r="102" spans="1:7">
      <c r="A102" t="s">
        <v>157</v>
      </c>
      <c r="B102" t="s">
        <v>1465</v>
      </c>
      <c r="C102" t="s">
        <v>1466</v>
      </c>
      <c r="D102" t="s">
        <v>1369</v>
      </c>
      <c r="E102" t="s">
        <v>161</v>
      </c>
      <c r="F102" t="s">
        <v>161</v>
      </c>
      <c r="G102" s="20">
        <v>30000</v>
      </c>
    </row>
    <row r="103" spans="1:7">
      <c r="A103" t="s">
        <v>157</v>
      </c>
      <c r="B103" t="s">
        <v>1467</v>
      </c>
      <c r="C103" t="s">
        <v>1468</v>
      </c>
      <c r="D103" t="s">
        <v>1372</v>
      </c>
      <c r="E103" t="s">
        <v>272</v>
      </c>
      <c r="F103" t="s">
        <v>272</v>
      </c>
      <c r="G103" s="20">
        <v>365.63</v>
      </c>
    </row>
    <row r="104" spans="1:7">
      <c r="A104" t="s">
        <v>157</v>
      </c>
      <c r="B104" t="s">
        <v>1442</v>
      </c>
      <c r="C104" t="s">
        <v>1469</v>
      </c>
      <c r="D104" t="s">
        <v>1372</v>
      </c>
      <c r="E104" t="s">
        <v>272</v>
      </c>
      <c r="F104" t="s">
        <v>272</v>
      </c>
      <c r="G104" s="20">
        <v>365.63</v>
      </c>
    </row>
    <row r="105" spans="1:7">
      <c r="A105" t="s">
        <v>157</v>
      </c>
      <c r="B105" t="s">
        <v>1470</v>
      </c>
      <c r="C105" t="s">
        <v>1471</v>
      </c>
      <c r="D105" t="s">
        <v>1372</v>
      </c>
      <c r="E105" t="s">
        <v>272</v>
      </c>
      <c r="F105" t="s">
        <v>272</v>
      </c>
      <c r="G105" s="20">
        <v>365.63</v>
      </c>
    </row>
    <row r="106" spans="1:7">
      <c r="A106" t="s">
        <v>157</v>
      </c>
      <c r="B106" t="s">
        <v>1472</v>
      </c>
      <c r="C106" t="s">
        <v>1473</v>
      </c>
      <c r="D106" t="s">
        <v>1372</v>
      </c>
      <c r="E106" t="s">
        <v>272</v>
      </c>
      <c r="F106" t="s">
        <v>272</v>
      </c>
      <c r="G106" s="20">
        <v>365.63</v>
      </c>
    </row>
    <row r="107" spans="1:7">
      <c r="A107" t="s">
        <v>157</v>
      </c>
      <c r="B107" t="s">
        <v>1451</v>
      </c>
      <c r="C107" t="s">
        <v>1474</v>
      </c>
      <c r="D107" t="s">
        <v>1372</v>
      </c>
      <c r="E107" t="s">
        <v>272</v>
      </c>
      <c r="F107" t="s">
        <v>272</v>
      </c>
      <c r="G107" s="20">
        <v>365.63</v>
      </c>
    </row>
    <row r="108" spans="1:7">
      <c r="A108" t="s">
        <v>157</v>
      </c>
      <c r="B108" t="s">
        <v>1311</v>
      </c>
      <c r="C108" t="s">
        <v>1475</v>
      </c>
      <c r="D108" t="s">
        <v>1372</v>
      </c>
      <c r="E108" t="s">
        <v>272</v>
      </c>
      <c r="F108" t="s">
        <v>272</v>
      </c>
      <c r="G108" s="20">
        <v>365.63</v>
      </c>
    </row>
    <row r="109" spans="1:7">
      <c r="A109" t="s">
        <v>157</v>
      </c>
      <c r="B109" t="s">
        <v>1314</v>
      </c>
      <c r="C109" t="s">
        <v>1476</v>
      </c>
      <c r="D109" t="s">
        <v>1372</v>
      </c>
      <c r="E109" t="s">
        <v>272</v>
      </c>
      <c r="F109" t="s">
        <v>272</v>
      </c>
      <c r="G109" s="20">
        <v>365.63</v>
      </c>
    </row>
    <row r="110" spans="1:7">
      <c r="A110" t="s">
        <v>157</v>
      </c>
      <c r="B110" t="s">
        <v>1457</v>
      </c>
      <c r="C110" t="s">
        <v>1477</v>
      </c>
      <c r="D110" t="s">
        <v>1372</v>
      </c>
      <c r="E110" t="s">
        <v>272</v>
      </c>
      <c r="F110" t="s">
        <v>272</v>
      </c>
      <c r="G110" s="20">
        <v>365.63</v>
      </c>
    </row>
    <row r="111" spans="1:7">
      <c r="A111" t="s">
        <v>157</v>
      </c>
      <c r="B111" t="s">
        <v>1459</v>
      </c>
      <c r="C111" t="s">
        <v>1478</v>
      </c>
      <c r="D111" t="s">
        <v>1372</v>
      </c>
      <c r="E111" t="s">
        <v>272</v>
      </c>
      <c r="F111" t="s">
        <v>272</v>
      </c>
      <c r="G111" s="20">
        <v>365.63</v>
      </c>
    </row>
    <row r="112" spans="1:7">
      <c r="A112" t="s">
        <v>157</v>
      </c>
      <c r="B112" t="s">
        <v>1461</v>
      </c>
      <c r="C112" t="s">
        <v>1479</v>
      </c>
      <c r="D112" t="s">
        <v>1372</v>
      </c>
      <c r="E112" t="s">
        <v>272</v>
      </c>
      <c r="F112" t="s">
        <v>272</v>
      </c>
      <c r="G112" s="20">
        <v>365.63</v>
      </c>
    </row>
    <row r="113" spans="1:7">
      <c r="A113" t="s">
        <v>157</v>
      </c>
      <c r="B113" t="s">
        <v>1463</v>
      </c>
      <c r="C113" t="s">
        <v>1480</v>
      </c>
      <c r="D113" t="s">
        <v>1372</v>
      </c>
      <c r="E113" t="s">
        <v>272</v>
      </c>
      <c r="F113" t="s">
        <v>272</v>
      </c>
      <c r="G113" s="20">
        <v>365.63</v>
      </c>
    </row>
    <row r="114" spans="1:7">
      <c r="A114" t="s">
        <v>157</v>
      </c>
      <c r="B114" t="s">
        <v>1465</v>
      </c>
      <c r="C114" t="s">
        <v>1481</v>
      </c>
      <c r="D114" t="s">
        <v>1372</v>
      </c>
      <c r="E114" t="s">
        <v>272</v>
      </c>
      <c r="F114" t="s">
        <v>272</v>
      </c>
      <c r="G114" s="20">
        <v>365.63</v>
      </c>
    </row>
    <row r="115" spans="1:7">
      <c r="A115" t="s">
        <v>157</v>
      </c>
      <c r="B115" t="s">
        <v>1482</v>
      </c>
      <c r="C115" t="s">
        <v>1483</v>
      </c>
      <c r="D115" t="s">
        <v>1400</v>
      </c>
      <c r="E115" t="s">
        <v>179</v>
      </c>
      <c r="F115" t="s">
        <v>179</v>
      </c>
      <c r="G115" s="20">
        <v>565.6</v>
      </c>
    </row>
    <row r="116" spans="1:7">
      <c r="A116" t="s">
        <v>157</v>
      </c>
      <c r="B116" t="s">
        <v>1484</v>
      </c>
      <c r="C116" t="s">
        <v>1485</v>
      </c>
      <c r="D116" t="s">
        <v>1385</v>
      </c>
      <c r="E116" t="s">
        <v>179</v>
      </c>
      <c r="F116" t="s">
        <v>179</v>
      </c>
      <c r="G116" s="20">
        <v>156</v>
      </c>
    </row>
    <row r="117" spans="1:7">
      <c r="A117" t="s">
        <v>157</v>
      </c>
      <c r="B117" t="s">
        <v>1484</v>
      </c>
      <c r="C117" t="s">
        <v>1485</v>
      </c>
      <c r="D117" t="s">
        <v>1385</v>
      </c>
      <c r="E117" t="s">
        <v>179</v>
      </c>
      <c r="F117" t="s">
        <v>179</v>
      </c>
      <c r="G117" s="20">
        <v>160</v>
      </c>
    </row>
    <row r="118" spans="1:7">
      <c r="A118" t="s">
        <v>157</v>
      </c>
      <c r="B118" t="s">
        <v>1486</v>
      </c>
      <c r="C118" t="s">
        <v>1487</v>
      </c>
      <c r="D118" t="s">
        <v>1400</v>
      </c>
      <c r="E118" t="s">
        <v>179</v>
      </c>
      <c r="F118" t="s">
        <v>179</v>
      </c>
      <c r="G118" s="20">
        <v>598</v>
      </c>
    </row>
    <row r="119" spans="1:7">
      <c r="A119" t="s">
        <v>157</v>
      </c>
      <c r="B119" t="s">
        <v>1429</v>
      </c>
      <c r="C119" t="s">
        <v>1488</v>
      </c>
      <c r="D119" t="s">
        <v>1385</v>
      </c>
      <c r="E119" t="s">
        <v>179</v>
      </c>
      <c r="F119" t="s">
        <v>179</v>
      </c>
      <c r="G119" s="20">
        <v>764</v>
      </c>
    </row>
    <row r="120" spans="1:7">
      <c r="A120" t="s">
        <v>157</v>
      </c>
      <c r="B120" t="s">
        <v>1489</v>
      </c>
      <c r="C120" t="s">
        <v>1490</v>
      </c>
      <c r="D120" t="s">
        <v>1400</v>
      </c>
      <c r="E120" t="s">
        <v>179</v>
      </c>
      <c r="F120" t="s">
        <v>179</v>
      </c>
      <c r="G120" s="20">
        <v>168.6</v>
      </c>
    </row>
    <row r="121" spans="1:7">
      <c r="A121" t="s">
        <v>157</v>
      </c>
      <c r="B121" t="s">
        <v>1491</v>
      </c>
      <c r="C121" t="s">
        <v>1492</v>
      </c>
      <c r="D121" t="s">
        <v>1400</v>
      </c>
      <c r="E121" t="s">
        <v>179</v>
      </c>
      <c r="F121" t="s">
        <v>179</v>
      </c>
      <c r="G121" s="20">
        <v>598</v>
      </c>
    </row>
    <row r="122" spans="1:7">
      <c r="A122" t="s">
        <v>157</v>
      </c>
      <c r="B122" t="s">
        <v>1279</v>
      </c>
      <c r="C122" t="s">
        <v>1280</v>
      </c>
      <c r="D122" t="s">
        <v>1385</v>
      </c>
      <c r="E122" t="s">
        <v>179</v>
      </c>
      <c r="F122" t="s">
        <v>179</v>
      </c>
      <c r="G122" s="20">
        <v>1949.2</v>
      </c>
    </row>
    <row r="123" spans="1:7">
      <c r="A123" t="s">
        <v>157</v>
      </c>
      <c r="B123" t="s">
        <v>1437</v>
      </c>
      <c r="C123" t="s">
        <v>1493</v>
      </c>
      <c r="D123" t="s">
        <v>1400</v>
      </c>
      <c r="E123" t="s">
        <v>179</v>
      </c>
      <c r="F123" t="s">
        <v>179</v>
      </c>
      <c r="G123" s="20">
        <v>1659</v>
      </c>
    </row>
    <row r="124" spans="1:7">
      <c r="A124" t="s">
        <v>157</v>
      </c>
      <c r="B124" t="s">
        <v>1494</v>
      </c>
      <c r="C124" t="s">
        <v>1495</v>
      </c>
      <c r="D124" t="s">
        <v>1385</v>
      </c>
      <c r="E124" t="s">
        <v>179</v>
      </c>
      <c r="F124" t="s">
        <v>179</v>
      </c>
      <c r="G124" s="20">
        <v>971</v>
      </c>
    </row>
    <row r="125" spans="1:7">
      <c r="A125" t="s">
        <v>157</v>
      </c>
      <c r="B125" t="s">
        <v>1282</v>
      </c>
      <c r="C125" t="s">
        <v>1283</v>
      </c>
      <c r="D125" t="s">
        <v>1496</v>
      </c>
      <c r="E125" t="s">
        <v>1497</v>
      </c>
      <c r="F125" t="s">
        <v>269</v>
      </c>
      <c r="G125" s="20">
        <v>6603.77</v>
      </c>
    </row>
    <row r="126" spans="1:7">
      <c r="A126" t="s">
        <v>157</v>
      </c>
      <c r="B126" t="s">
        <v>1285</v>
      </c>
      <c r="C126" t="s">
        <v>1498</v>
      </c>
      <c r="D126" t="s">
        <v>1496</v>
      </c>
      <c r="E126" t="s">
        <v>1497</v>
      </c>
      <c r="F126" t="s">
        <v>269</v>
      </c>
      <c r="G126" s="20">
        <v>34905.660000000003</v>
      </c>
    </row>
    <row r="127" spans="1:7">
      <c r="A127" t="s">
        <v>157</v>
      </c>
      <c r="B127" t="s">
        <v>1285</v>
      </c>
      <c r="C127" t="s">
        <v>1499</v>
      </c>
      <c r="D127" t="s">
        <v>1496</v>
      </c>
      <c r="E127" t="s">
        <v>1497</v>
      </c>
      <c r="F127" t="s">
        <v>269</v>
      </c>
      <c r="G127" s="20">
        <v>9433.9599999999991</v>
      </c>
    </row>
    <row r="128" spans="1:7">
      <c r="A128" t="s">
        <v>157</v>
      </c>
      <c r="B128" t="s">
        <v>1500</v>
      </c>
      <c r="C128" t="s">
        <v>1501</v>
      </c>
      <c r="D128" t="s">
        <v>1496</v>
      </c>
      <c r="E128" t="s">
        <v>1497</v>
      </c>
      <c r="F128" t="s">
        <v>269</v>
      </c>
      <c r="G128" s="20">
        <v>22641.51</v>
      </c>
    </row>
    <row r="129" spans="1:7">
      <c r="A129" t="s">
        <v>157</v>
      </c>
      <c r="B129" t="s">
        <v>1285</v>
      </c>
      <c r="C129" t="s">
        <v>1286</v>
      </c>
      <c r="D129" t="s">
        <v>1502</v>
      </c>
      <c r="E129" t="s">
        <v>1288</v>
      </c>
      <c r="F129" t="s">
        <v>245</v>
      </c>
      <c r="G129" s="20">
        <v>2270.7600000000002</v>
      </c>
    </row>
    <row r="130" spans="1:7" s="65" customFormat="1">
      <c r="A130" s="103" t="s">
        <v>157</v>
      </c>
      <c r="B130" s="103" t="s">
        <v>1285</v>
      </c>
      <c r="C130" s="103" t="s">
        <v>1286</v>
      </c>
      <c r="D130" s="103" t="s">
        <v>1502</v>
      </c>
      <c r="E130" s="103" t="s">
        <v>1288</v>
      </c>
      <c r="F130" t="s">
        <v>245</v>
      </c>
      <c r="G130" s="104">
        <v>1820.75</v>
      </c>
    </row>
    <row r="131" spans="1:7" s="101" customFormat="1">
      <c r="A131" s="101" t="s">
        <v>157</v>
      </c>
      <c r="B131" s="101" t="s">
        <v>1437</v>
      </c>
      <c r="C131" s="101" t="s">
        <v>1503</v>
      </c>
      <c r="D131" s="101" t="s">
        <v>1504</v>
      </c>
      <c r="E131" s="101" t="s">
        <v>1288</v>
      </c>
      <c r="F131" t="s">
        <v>245</v>
      </c>
      <c r="G131" s="102">
        <v>1820.75</v>
      </c>
    </row>
    <row r="132" spans="1:7">
      <c r="A132" t="s">
        <v>157</v>
      </c>
      <c r="B132" t="s">
        <v>1276</v>
      </c>
      <c r="C132" t="s">
        <v>1505</v>
      </c>
      <c r="D132" t="s">
        <v>1506</v>
      </c>
      <c r="E132" t="s">
        <v>72</v>
      </c>
      <c r="F132" t="s">
        <v>72</v>
      </c>
      <c r="G132" s="20">
        <v>14102.56</v>
      </c>
    </row>
    <row r="133" spans="1:7">
      <c r="A133" t="s">
        <v>157</v>
      </c>
      <c r="B133" t="s">
        <v>1276</v>
      </c>
      <c r="C133" t="s">
        <v>1507</v>
      </c>
      <c r="D133" t="s">
        <v>1508</v>
      </c>
      <c r="E133" t="s">
        <v>72</v>
      </c>
      <c r="F133" t="s">
        <v>72</v>
      </c>
      <c r="G133" s="20">
        <v>52025.65</v>
      </c>
    </row>
    <row r="134" spans="1:7">
      <c r="A134" t="s">
        <v>157</v>
      </c>
      <c r="B134" t="s">
        <v>1276</v>
      </c>
      <c r="C134" t="s">
        <v>1277</v>
      </c>
      <c r="D134" t="s">
        <v>1509</v>
      </c>
      <c r="E134" t="s">
        <v>72</v>
      </c>
      <c r="F134" t="s">
        <v>72</v>
      </c>
      <c r="G134" s="20">
        <v>13966.19</v>
      </c>
    </row>
    <row r="135" spans="1:7">
      <c r="A135" t="s">
        <v>157</v>
      </c>
      <c r="B135" t="s">
        <v>1510</v>
      </c>
      <c r="C135" t="s">
        <v>1511</v>
      </c>
      <c r="D135" t="s">
        <v>1512</v>
      </c>
      <c r="E135" t="s">
        <v>72</v>
      </c>
      <c r="F135" t="s">
        <v>72</v>
      </c>
      <c r="G135" s="20">
        <v>199473.01</v>
      </c>
    </row>
    <row r="136" spans="1:7">
      <c r="A136" t="s">
        <v>157</v>
      </c>
      <c r="B136" t="s">
        <v>1513</v>
      </c>
      <c r="C136" t="s">
        <v>1514</v>
      </c>
      <c r="D136" t="s">
        <v>1515</v>
      </c>
      <c r="E136" t="s">
        <v>72</v>
      </c>
      <c r="F136" t="s">
        <v>72</v>
      </c>
      <c r="G136" s="20">
        <v>314854.40000000002</v>
      </c>
    </row>
    <row r="137" spans="1:7">
      <c r="A137" t="s">
        <v>157</v>
      </c>
      <c r="B137" t="s">
        <v>1516</v>
      </c>
      <c r="C137" t="s">
        <v>1517</v>
      </c>
      <c r="D137" t="s">
        <v>1518</v>
      </c>
      <c r="E137" t="s">
        <v>72</v>
      </c>
      <c r="F137" t="s">
        <v>72</v>
      </c>
      <c r="G137" s="20">
        <v>19205.12</v>
      </c>
    </row>
    <row r="138" spans="1:7">
      <c r="A138" t="s">
        <v>157</v>
      </c>
      <c r="B138" t="s">
        <v>1519</v>
      </c>
      <c r="C138" t="s">
        <v>1520</v>
      </c>
      <c r="D138" t="s">
        <v>1521</v>
      </c>
      <c r="E138" t="s">
        <v>72</v>
      </c>
      <c r="F138" t="s">
        <v>72</v>
      </c>
      <c r="G138" s="20">
        <v>157311.12</v>
      </c>
    </row>
    <row r="139" spans="1:7">
      <c r="A139" t="s">
        <v>157</v>
      </c>
      <c r="B139" t="s">
        <v>1522</v>
      </c>
      <c r="C139" t="s">
        <v>1523</v>
      </c>
      <c r="D139" t="s">
        <v>1524</v>
      </c>
      <c r="E139" t="s">
        <v>72</v>
      </c>
      <c r="F139" t="s">
        <v>72</v>
      </c>
      <c r="G139" s="20">
        <v>13675.22</v>
      </c>
    </row>
    <row r="140" spans="1:7">
      <c r="A140" t="s">
        <v>157</v>
      </c>
      <c r="B140" t="s">
        <v>1522</v>
      </c>
      <c r="C140" t="s">
        <v>1525</v>
      </c>
      <c r="D140" t="s">
        <v>1526</v>
      </c>
      <c r="E140" t="s">
        <v>72</v>
      </c>
      <c r="F140" t="s">
        <v>72</v>
      </c>
      <c r="G140" s="20">
        <v>29978.63</v>
      </c>
    </row>
    <row r="141" spans="1:7">
      <c r="A141" t="s">
        <v>157</v>
      </c>
      <c r="B141" t="s">
        <v>1527</v>
      </c>
      <c r="C141" t="s">
        <v>1528</v>
      </c>
      <c r="D141" t="s">
        <v>1529</v>
      </c>
      <c r="E141" t="s">
        <v>72</v>
      </c>
      <c r="F141" t="s">
        <v>72</v>
      </c>
      <c r="G141" s="20">
        <v>16410.259999999998</v>
      </c>
    </row>
    <row r="142" spans="1:7">
      <c r="A142" t="s">
        <v>157</v>
      </c>
      <c r="B142" t="s">
        <v>1527</v>
      </c>
      <c r="C142" t="s">
        <v>1530</v>
      </c>
      <c r="D142" t="s">
        <v>1531</v>
      </c>
      <c r="E142" t="s">
        <v>72</v>
      </c>
      <c r="F142" t="s">
        <v>72</v>
      </c>
      <c r="G142" s="20">
        <v>27809.4</v>
      </c>
    </row>
    <row r="143" spans="1:7">
      <c r="A143" t="s">
        <v>157</v>
      </c>
      <c r="B143" t="s">
        <v>1463</v>
      </c>
      <c r="C143" t="s">
        <v>1532</v>
      </c>
      <c r="D143" t="s">
        <v>1533</v>
      </c>
      <c r="E143" t="s">
        <v>72</v>
      </c>
      <c r="F143" t="s">
        <v>72</v>
      </c>
      <c r="G143" s="20">
        <v>51579.23</v>
      </c>
    </row>
    <row r="144" spans="1:7">
      <c r="A144" t="s">
        <v>157</v>
      </c>
      <c r="B144" t="s">
        <v>1534</v>
      </c>
      <c r="C144" t="s">
        <v>1535</v>
      </c>
      <c r="D144" t="s">
        <v>1536</v>
      </c>
      <c r="E144" t="s">
        <v>72</v>
      </c>
      <c r="F144" t="s">
        <v>72</v>
      </c>
      <c r="G144" s="20">
        <v>392109.58</v>
      </c>
    </row>
    <row r="145" spans="1:7">
      <c r="A145" t="s">
        <v>157</v>
      </c>
      <c r="B145" t="s">
        <v>1534</v>
      </c>
      <c r="C145" t="s">
        <v>1537</v>
      </c>
      <c r="D145" t="s">
        <v>1538</v>
      </c>
      <c r="E145" t="s">
        <v>72</v>
      </c>
      <c r="F145" t="s">
        <v>72</v>
      </c>
      <c r="G145" s="20">
        <v>9595.11</v>
      </c>
    </row>
    <row r="146" spans="1:7">
      <c r="A146" t="s">
        <v>157</v>
      </c>
      <c r="B146" t="s">
        <v>1534</v>
      </c>
      <c r="C146" t="s">
        <v>1539</v>
      </c>
      <c r="D146" t="s">
        <v>1540</v>
      </c>
      <c r="E146" t="s">
        <v>72</v>
      </c>
      <c r="F146" t="s">
        <v>72</v>
      </c>
      <c r="G146" s="20">
        <v>16410.259999999998</v>
      </c>
    </row>
    <row r="147" spans="1:7">
      <c r="A147" t="s">
        <v>157</v>
      </c>
      <c r="B147" t="s">
        <v>1541</v>
      </c>
      <c r="C147" t="s">
        <v>1542</v>
      </c>
      <c r="D147" t="s">
        <v>1543</v>
      </c>
      <c r="E147" t="s">
        <v>72</v>
      </c>
      <c r="F147" t="s">
        <v>72</v>
      </c>
      <c r="G147" s="20">
        <v>55052.23</v>
      </c>
    </row>
    <row r="148" spans="1:7">
      <c r="A148" t="s">
        <v>157</v>
      </c>
      <c r="B148" t="s">
        <v>1544</v>
      </c>
      <c r="C148" t="s">
        <v>1545</v>
      </c>
      <c r="D148" t="s">
        <v>1410</v>
      </c>
      <c r="E148" t="s">
        <v>1025</v>
      </c>
      <c r="F148" t="s">
        <v>1025</v>
      </c>
      <c r="G148" s="20">
        <v>4000</v>
      </c>
    </row>
    <row r="149" spans="1:7">
      <c r="A149" t="s">
        <v>157</v>
      </c>
      <c r="B149" t="s">
        <v>1546</v>
      </c>
      <c r="C149" t="s">
        <v>1547</v>
      </c>
      <c r="D149" t="s">
        <v>1413</v>
      </c>
      <c r="E149" t="s">
        <v>1025</v>
      </c>
      <c r="F149" t="s">
        <v>1025</v>
      </c>
      <c r="G149" s="20">
        <v>4000</v>
      </c>
    </row>
    <row r="150" spans="1:7">
      <c r="A150" t="s">
        <v>157</v>
      </c>
      <c r="B150" t="s">
        <v>1548</v>
      </c>
      <c r="C150" t="s">
        <v>1549</v>
      </c>
      <c r="D150" t="s">
        <v>1416</v>
      </c>
      <c r="E150" t="s">
        <v>1025</v>
      </c>
      <c r="F150" t="s">
        <v>1025</v>
      </c>
      <c r="G150" s="20">
        <v>4000</v>
      </c>
    </row>
    <row r="151" spans="1:7">
      <c r="A151" t="s">
        <v>157</v>
      </c>
      <c r="B151" t="s">
        <v>1550</v>
      </c>
      <c r="C151" t="s">
        <v>1551</v>
      </c>
      <c r="D151" t="s">
        <v>1419</v>
      </c>
      <c r="E151" t="s">
        <v>1025</v>
      </c>
      <c r="F151" t="s">
        <v>1025</v>
      </c>
      <c r="G151" s="20">
        <v>4000</v>
      </c>
    </row>
    <row r="152" spans="1:7">
      <c r="A152" t="s">
        <v>157</v>
      </c>
      <c r="B152" t="s">
        <v>1552</v>
      </c>
      <c r="C152" t="s">
        <v>1553</v>
      </c>
      <c r="D152" t="s">
        <v>1422</v>
      </c>
      <c r="E152" t="s">
        <v>1025</v>
      </c>
      <c r="F152" t="s">
        <v>1025</v>
      </c>
      <c r="G152" s="20">
        <v>4000</v>
      </c>
    </row>
    <row r="153" spans="1:7">
      <c r="A153" t="s">
        <v>157</v>
      </c>
      <c r="B153" t="s">
        <v>1554</v>
      </c>
      <c r="C153" t="s">
        <v>1555</v>
      </c>
      <c r="D153" t="s">
        <v>1425</v>
      </c>
      <c r="E153" t="s">
        <v>1025</v>
      </c>
      <c r="F153" t="s">
        <v>1025</v>
      </c>
      <c r="G153" s="20">
        <v>4000</v>
      </c>
    </row>
    <row r="154" spans="1:7">
      <c r="A154" t="s">
        <v>157</v>
      </c>
      <c r="B154" t="s">
        <v>1556</v>
      </c>
      <c r="C154" t="s">
        <v>1557</v>
      </c>
      <c r="D154" t="s">
        <v>1428</v>
      </c>
      <c r="E154" t="s">
        <v>1025</v>
      </c>
      <c r="F154" t="s">
        <v>1025</v>
      </c>
      <c r="G154" s="20">
        <v>4000</v>
      </c>
    </row>
    <row r="155" spans="1:7">
      <c r="A155" t="s">
        <v>157</v>
      </c>
      <c r="B155" t="s">
        <v>1558</v>
      </c>
      <c r="C155" t="s">
        <v>1559</v>
      </c>
      <c r="D155" t="s">
        <v>1342</v>
      </c>
      <c r="E155" t="s">
        <v>1025</v>
      </c>
      <c r="F155" t="s">
        <v>1025</v>
      </c>
      <c r="G155" s="20">
        <v>4000</v>
      </c>
    </row>
    <row r="156" spans="1:7">
      <c r="A156" t="s">
        <v>157</v>
      </c>
      <c r="B156" t="s">
        <v>1560</v>
      </c>
      <c r="C156" t="s">
        <v>1561</v>
      </c>
      <c r="D156" t="s">
        <v>1345</v>
      </c>
      <c r="E156" t="s">
        <v>1025</v>
      </c>
      <c r="F156" t="s">
        <v>1025</v>
      </c>
      <c r="G156" s="20">
        <v>4000</v>
      </c>
    </row>
    <row r="157" spans="1:7">
      <c r="A157" t="s">
        <v>157</v>
      </c>
      <c r="B157" t="s">
        <v>1562</v>
      </c>
      <c r="C157" t="s">
        <v>1563</v>
      </c>
      <c r="D157" t="s">
        <v>1348</v>
      </c>
      <c r="E157" t="s">
        <v>1025</v>
      </c>
      <c r="F157" t="s">
        <v>1025</v>
      </c>
      <c r="G157" s="20">
        <v>4000</v>
      </c>
    </row>
    <row r="158" spans="1:7">
      <c r="A158" t="s">
        <v>157</v>
      </c>
      <c r="B158" t="s">
        <v>1564</v>
      </c>
      <c r="C158" t="s">
        <v>1565</v>
      </c>
      <c r="D158" t="s">
        <v>1351</v>
      </c>
      <c r="E158" t="s">
        <v>1025</v>
      </c>
      <c r="F158" t="s">
        <v>1025</v>
      </c>
      <c r="G158" s="20">
        <v>4000</v>
      </c>
    </row>
    <row r="159" spans="1:7">
      <c r="A159" t="s">
        <v>157</v>
      </c>
      <c r="B159" t="s">
        <v>1566</v>
      </c>
      <c r="C159" t="s">
        <v>1567</v>
      </c>
      <c r="D159" t="s">
        <v>1354</v>
      </c>
      <c r="E159" t="s">
        <v>1025</v>
      </c>
      <c r="F159" t="s">
        <v>1025</v>
      </c>
      <c r="G159" s="20">
        <v>4000</v>
      </c>
    </row>
    <row r="160" spans="1:7">
      <c r="A160" t="s">
        <v>157</v>
      </c>
      <c r="B160" t="s">
        <v>1544</v>
      </c>
      <c r="C160" t="s">
        <v>1568</v>
      </c>
      <c r="D160" t="s">
        <v>1441</v>
      </c>
      <c r="E160" t="s">
        <v>161</v>
      </c>
      <c r="F160" t="s">
        <v>161</v>
      </c>
      <c r="G160" s="20">
        <v>30000</v>
      </c>
    </row>
    <row r="161" spans="1:7">
      <c r="A161" t="s">
        <v>157</v>
      </c>
      <c r="B161" t="s">
        <v>1300</v>
      </c>
      <c r="C161" t="s">
        <v>1569</v>
      </c>
      <c r="D161" t="s">
        <v>1444</v>
      </c>
      <c r="E161" t="s">
        <v>161</v>
      </c>
      <c r="F161" t="s">
        <v>161</v>
      </c>
      <c r="G161" s="20">
        <v>30000</v>
      </c>
    </row>
    <row r="162" spans="1:7">
      <c r="A162" t="s">
        <v>157</v>
      </c>
      <c r="B162" t="s">
        <v>1303</v>
      </c>
      <c r="C162" t="s">
        <v>1570</v>
      </c>
      <c r="D162" t="s">
        <v>1447</v>
      </c>
      <c r="E162" t="s">
        <v>161</v>
      </c>
      <c r="F162" t="s">
        <v>161</v>
      </c>
      <c r="G162" s="20">
        <v>30000</v>
      </c>
    </row>
    <row r="163" spans="1:7">
      <c r="A163" t="s">
        <v>157</v>
      </c>
      <c r="B163" t="s">
        <v>1305</v>
      </c>
      <c r="C163" t="s">
        <v>1571</v>
      </c>
      <c r="D163" t="s">
        <v>1450</v>
      </c>
      <c r="E163" t="s">
        <v>161</v>
      </c>
      <c r="F163" t="s">
        <v>161</v>
      </c>
      <c r="G163" s="20">
        <v>30000</v>
      </c>
    </row>
    <row r="164" spans="1:7">
      <c r="A164" t="s">
        <v>157</v>
      </c>
      <c r="B164" t="s">
        <v>1307</v>
      </c>
      <c r="C164" t="s">
        <v>1572</v>
      </c>
      <c r="D164" t="s">
        <v>1453</v>
      </c>
      <c r="E164" t="s">
        <v>161</v>
      </c>
      <c r="F164" t="s">
        <v>161</v>
      </c>
      <c r="G164" s="20">
        <v>30000</v>
      </c>
    </row>
    <row r="165" spans="1:7">
      <c r="A165" t="s">
        <v>157</v>
      </c>
      <c r="B165" t="s">
        <v>1309</v>
      </c>
      <c r="C165" t="s">
        <v>1573</v>
      </c>
      <c r="D165" t="s">
        <v>1455</v>
      </c>
      <c r="E165" t="s">
        <v>161</v>
      </c>
      <c r="F165" t="s">
        <v>161</v>
      </c>
      <c r="G165" s="20">
        <v>30000</v>
      </c>
    </row>
    <row r="166" spans="1:7">
      <c r="A166" t="s">
        <v>157</v>
      </c>
      <c r="B166" t="s">
        <v>1574</v>
      </c>
      <c r="C166" t="s">
        <v>1575</v>
      </c>
      <c r="D166" t="s">
        <v>1355</v>
      </c>
      <c r="E166" t="s">
        <v>161</v>
      </c>
      <c r="F166" t="s">
        <v>161</v>
      </c>
      <c r="G166" s="20">
        <v>30000</v>
      </c>
    </row>
    <row r="167" spans="1:7">
      <c r="A167" t="s">
        <v>157</v>
      </c>
      <c r="B167" t="s">
        <v>1576</v>
      </c>
      <c r="C167" t="s">
        <v>1577</v>
      </c>
      <c r="D167" t="s">
        <v>1357</v>
      </c>
      <c r="E167" t="s">
        <v>161</v>
      </c>
      <c r="F167" t="s">
        <v>161</v>
      </c>
      <c r="G167" s="20">
        <v>30000</v>
      </c>
    </row>
    <row r="168" spans="1:7">
      <c r="A168" t="s">
        <v>157</v>
      </c>
      <c r="B168" t="s">
        <v>1578</v>
      </c>
      <c r="C168" t="s">
        <v>1579</v>
      </c>
      <c r="D168" t="s">
        <v>1360</v>
      </c>
      <c r="E168" t="s">
        <v>161</v>
      </c>
      <c r="F168" t="s">
        <v>161</v>
      </c>
      <c r="G168" s="20">
        <v>30000</v>
      </c>
    </row>
    <row r="169" spans="1:7">
      <c r="A169" t="s">
        <v>157</v>
      </c>
      <c r="B169" t="s">
        <v>1580</v>
      </c>
      <c r="C169" t="s">
        <v>1581</v>
      </c>
      <c r="D169" t="s">
        <v>1363</v>
      </c>
      <c r="E169" t="s">
        <v>161</v>
      </c>
      <c r="F169" t="s">
        <v>161</v>
      </c>
      <c r="G169" s="20">
        <v>30000</v>
      </c>
    </row>
    <row r="170" spans="1:7">
      <c r="A170" t="s">
        <v>157</v>
      </c>
      <c r="B170" t="s">
        <v>1582</v>
      </c>
      <c r="C170" t="s">
        <v>1583</v>
      </c>
      <c r="D170" t="s">
        <v>1366</v>
      </c>
      <c r="E170" t="s">
        <v>161</v>
      </c>
      <c r="F170" t="s">
        <v>161</v>
      </c>
      <c r="G170" s="20">
        <v>30000</v>
      </c>
    </row>
    <row r="171" spans="1:7">
      <c r="A171" t="s">
        <v>157</v>
      </c>
      <c r="B171" t="s">
        <v>1584</v>
      </c>
      <c r="C171" t="s">
        <v>1585</v>
      </c>
      <c r="D171" t="s">
        <v>1369</v>
      </c>
      <c r="E171" t="s">
        <v>161</v>
      </c>
      <c r="F171" t="s">
        <v>161</v>
      </c>
      <c r="G171" s="20">
        <v>30000</v>
      </c>
    </row>
    <row r="172" spans="1:7">
      <c r="A172" t="s">
        <v>157</v>
      </c>
      <c r="B172" t="s">
        <v>1586</v>
      </c>
      <c r="C172" t="s">
        <v>1587</v>
      </c>
      <c r="D172" t="s">
        <v>1588</v>
      </c>
      <c r="E172" t="s">
        <v>1288</v>
      </c>
      <c r="F172" t="s">
        <v>245</v>
      </c>
      <c r="G172" s="20">
        <v>3641.51</v>
      </c>
    </row>
    <row r="173" spans="1:7">
      <c r="A173" t="s">
        <v>157</v>
      </c>
      <c r="B173" t="s">
        <v>1589</v>
      </c>
      <c r="C173" t="s">
        <v>1590</v>
      </c>
      <c r="D173" t="s">
        <v>1400</v>
      </c>
      <c r="E173" t="s">
        <v>179</v>
      </c>
      <c r="F173" t="s">
        <v>179</v>
      </c>
      <c r="G173" s="20">
        <v>1067</v>
      </c>
    </row>
    <row r="174" spans="1:7">
      <c r="A174" t="s">
        <v>157</v>
      </c>
      <c r="B174" t="s">
        <v>1591</v>
      </c>
      <c r="C174" t="s">
        <v>1592</v>
      </c>
      <c r="D174" t="s">
        <v>1386</v>
      </c>
      <c r="E174" t="s">
        <v>179</v>
      </c>
      <c r="F174" t="s">
        <v>179</v>
      </c>
      <c r="G174" s="20">
        <v>607</v>
      </c>
    </row>
    <row r="175" spans="1:7">
      <c r="A175" t="s">
        <v>157</v>
      </c>
      <c r="B175" t="s">
        <v>1593</v>
      </c>
      <c r="C175" t="s">
        <v>1594</v>
      </c>
      <c r="D175" t="s">
        <v>1595</v>
      </c>
      <c r="E175" t="s">
        <v>179</v>
      </c>
      <c r="F175" t="s">
        <v>179</v>
      </c>
      <c r="G175" s="20">
        <v>195</v>
      </c>
    </row>
    <row r="176" spans="1:7">
      <c r="A176" t="s">
        <v>157</v>
      </c>
      <c r="B176" t="s">
        <v>1596</v>
      </c>
      <c r="C176" t="s">
        <v>1597</v>
      </c>
      <c r="D176" t="s">
        <v>1397</v>
      </c>
      <c r="E176" t="s">
        <v>179</v>
      </c>
      <c r="F176" t="s">
        <v>179</v>
      </c>
      <c r="G176" s="20">
        <v>993.4</v>
      </c>
    </row>
    <row r="177" spans="1:7">
      <c r="A177" t="s">
        <v>157</v>
      </c>
      <c r="B177" t="s">
        <v>1596</v>
      </c>
      <c r="C177" t="s">
        <v>1597</v>
      </c>
      <c r="D177" t="s">
        <v>1385</v>
      </c>
      <c r="E177" t="s">
        <v>179</v>
      </c>
      <c r="F177" t="s">
        <v>179</v>
      </c>
      <c r="G177" s="20">
        <v>1113</v>
      </c>
    </row>
    <row r="178" spans="1:7">
      <c r="A178" t="s">
        <v>157</v>
      </c>
      <c r="B178" t="s">
        <v>1598</v>
      </c>
      <c r="C178" t="s">
        <v>1599</v>
      </c>
      <c r="D178" t="s">
        <v>1385</v>
      </c>
      <c r="E178" t="s">
        <v>179</v>
      </c>
      <c r="F178" t="s">
        <v>179</v>
      </c>
      <c r="G178" s="20">
        <v>1105.4000000000001</v>
      </c>
    </row>
    <row r="179" spans="1:7">
      <c r="A179" t="s">
        <v>157</v>
      </c>
      <c r="B179" t="s">
        <v>1600</v>
      </c>
      <c r="C179" t="s">
        <v>1601</v>
      </c>
      <c r="D179" t="s">
        <v>1386</v>
      </c>
      <c r="E179" t="s">
        <v>179</v>
      </c>
      <c r="F179" t="s">
        <v>179</v>
      </c>
      <c r="G179" s="20">
        <v>242</v>
      </c>
    </row>
    <row r="180" spans="1:7">
      <c r="A180" t="s">
        <v>157</v>
      </c>
      <c r="B180" t="s">
        <v>1541</v>
      </c>
      <c r="C180" t="s">
        <v>1602</v>
      </c>
      <c r="D180" t="s">
        <v>1397</v>
      </c>
      <c r="E180" t="s">
        <v>179</v>
      </c>
      <c r="F180" t="s">
        <v>179</v>
      </c>
      <c r="G180" s="20">
        <v>505.8</v>
      </c>
    </row>
    <row r="181" spans="1:7">
      <c r="A181" t="s">
        <v>157</v>
      </c>
      <c r="B181" t="s">
        <v>1541</v>
      </c>
      <c r="C181" t="s">
        <v>1602</v>
      </c>
      <c r="D181" t="s">
        <v>1386</v>
      </c>
      <c r="E181" t="s">
        <v>179</v>
      </c>
      <c r="F181" t="s">
        <v>179</v>
      </c>
      <c r="G181" s="20">
        <v>263</v>
      </c>
    </row>
    <row r="182" spans="1:7">
      <c r="A182" t="s">
        <v>157</v>
      </c>
      <c r="B182" t="s">
        <v>1603</v>
      </c>
      <c r="C182" t="s">
        <v>1604</v>
      </c>
      <c r="D182" t="s">
        <v>1400</v>
      </c>
      <c r="E182" t="s">
        <v>179</v>
      </c>
      <c r="F182" t="s">
        <v>179</v>
      </c>
      <c r="G182" s="20">
        <v>5043</v>
      </c>
    </row>
    <row r="183" spans="1:7">
      <c r="A183" t="s">
        <v>157</v>
      </c>
      <c r="B183" t="s">
        <v>1603</v>
      </c>
      <c r="C183" t="s">
        <v>1604</v>
      </c>
      <c r="D183" t="s">
        <v>1400</v>
      </c>
      <c r="E183" t="s">
        <v>179</v>
      </c>
      <c r="F183" t="s">
        <v>179</v>
      </c>
      <c r="G183" s="20">
        <v>792.48</v>
      </c>
    </row>
    <row r="184" spans="1:7">
      <c r="A184" t="s">
        <v>157</v>
      </c>
      <c r="B184" t="s">
        <v>1605</v>
      </c>
      <c r="C184" t="s">
        <v>1606</v>
      </c>
      <c r="D184" t="s">
        <v>1397</v>
      </c>
      <c r="E184" t="s">
        <v>179</v>
      </c>
      <c r="F184" t="s">
        <v>179</v>
      </c>
      <c r="G184" s="20">
        <v>253</v>
      </c>
    </row>
    <row r="185" spans="1:7">
      <c r="A185" t="s">
        <v>157</v>
      </c>
      <c r="B185" t="s">
        <v>1591</v>
      </c>
      <c r="C185" t="s">
        <v>1607</v>
      </c>
      <c r="D185" t="s">
        <v>1496</v>
      </c>
      <c r="E185" t="s">
        <v>974</v>
      </c>
      <c r="F185" t="s">
        <v>974</v>
      </c>
      <c r="G185" s="20">
        <v>18864.150000000001</v>
      </c>
    </row>
    <row r="186" spans="1:7">
      <c r="A186" t="s">
        <v>157</v>
      </c>
      <c r="B186" t="s">
        <v>1608</v>
      </c>
      <c r="C186" t="s">
        <v>1609</v>
      </c>
      <c r="D186" t="s">
        <v>1496</v>
      </c>
      <c r="E186" t="s">
        <v>974</v>
      </c>
      <c r="F186" t="s">
        <v>974</v>
      </c>
      <c r="G186" s="20">
        <v>13200</v>
      </c>
    </row>
    <row r="187" spans="1:7">
      <c r="A187" t="s">
        <v>157</v>
      </c>
      <c r="B187" t="s">
        <v>1309</v>
      </c>
      <c r="C187" t="s">
        <v>1310</v>
      </c>
      <c r="D187" t="s">
        <v>1372</v>
      </c>
      <c r="E187" t="s">
        <v>272</v>
      </c>
      <c r="F187" t="s">
        <v>272</v>
      </c>
      <c r="G187" s="20">
        <v>193.78</v>
      </c>
    </row>
    <row r="188" spans="1:7">
      <c r="A188" t="s">
        <v>157</v>
      </c>
      <c r="B188" t="s">
        <v>1574</v>
      </c>
      <c r="C188" t="s">
        <v>1610</v>
      </c>
      <c r="D188" t="s">
        <v>1372</v>
      </c>
      <c r="E188" t="s">
        <v>272</v>
      </c>
      <c r="F188" t="s">
        <v>272</v>
      </c>
      <c r="G188" s="20">
        <v>365.63</v>
      </c>
    </row>
    <row r="189" spans="1:7">
      <c r="A189" t="s">
        <v>157</v>
      </c>
      <c r="B189" t="s">
        <v>1576</v>
      </c>
      <c r="C189" t="s">
        <v>1611</v>
      </c>
      <c r="D189" t="s">
        <v>1372</v>
      </c>
      <c r="E189" t="s">
        <v>272</v>
      </c>
      <c r="F189" t="s">
        <v>272</v>
      </c>
      <c r="G189" s="20">
        <v>365.63</v>
      </c>
    </row>
    <row r="190" spans="1:7">
      <c r="A190" t="s">
        <v>157</v>
      </c>
      <c r="B190" t="s">
        <v>1578</v>
      </c>
      <c r="C190" t="s">
        <v>1612</v>
      </c>
      <c r="D190" t="s">
        <v>1372</v>
      </c>
      <c r="E190" t="s">
        <v>272</v>
      </c>
      <c r="F190" t="s">
        <v>272</v>
      </c>
      <c r="G190" s="20">
        <v>365.63</v>
      </c>
    </row>
    <row r="191" spans="1:7">
      <c r="A191" t="s">
        <v>157</v>
      </c>
      <c r="B191" t="s">
        <v>1580</v>
      </c>
      <c r="C191" t="s">
        <v>1613</v>
      </c>
      <c r="D191" t="s">
        <v>1372</v>
      </c>
      <c r="E191" t="s">
        <v>272</v>
      </c>
      <c r="F191" t="s">
        <v>272</v>
      </c>
      <c r="G191" s="20">
        <v>365.63</v>
      </c>
    </row>
    <row r="192" spans="1:7">
      <c r="A192" t="s">
        <v>157</v>
      </c>
      <c r="B192" t="s">
        <v>1582</v>
      </c>
      <c r="C192" t="s">
        <v>1614</v>
      </c>
      <c r="D192" t="s">
        <v>1372</v>
      </c>
      <c r="E192" t="s">
        <v>272</v>
      </c>
      <c r="F192" t="s">
        <v>272</v>
      </c>
      <c r="G192" s="20">
        <v>365.63</v>
      </c>
    </row>
    <row r="193" spans="1:7">
      <c r="A193" t="s">
        <v>157</v>
      </c>
      <c r="B193" t="s">
        <v>1584</v>
      </c>
      <c r="C193" t="s">
        <v>1615</v>
      </c>
      <c r="D193" t="s">
        <v>1372</v>
      </c>
      <c r="E193" t="s">
        <v>272</v>
      </c>
      <c r="F193" t="s">
        <v>272</v>
      </c>
      <c r="G193" s="20">
        <v>365.63</v>
      </c>
    </row>
    <row r="194" spans="1:7">
      <c r="A194" t="s">
        <v>157</v>
      </c>
      <c r="B194" t="s">
        <v>1616</v>
      </c>
      <c r="C194" t="s">
        <v>1617</v>
      </c>
      <c r="D194" t="s">
        <v>1618</v>
      </c>
      <c r="E194" t="s">
        <v>254</v>
      </c>
      <c r="F194" t="s">
        <v>254</v>
      </c>
      <c r="G194" s="20">
        <v>603702.57999999996</v>
      </c>
    </row>
    <row r="195" spans="1:7">
      <c r="A195" t="s">
        <v>157</v>
      </c>
      <c r="B195" t="s">
        <v>1219</v>
      </c>
      <c r="C195" t="s">
        <v>1220</v>
      </c>
      <c r="D195" t="s">
        <v>1619</v>
      </c>
      <c r="E195" t="s">
        <v>254</v>
      </c>
      <c r="F195" t="s">
        <v>254</v>
      </c>
      <c r="G195" s="20">
        <v>876.37</v>
      </c>
    </row>
    <row r="196" spans="1:7">
      <c r="A196" t="s">
        <v>157</v>
      </c>
      <c r="B196" t="s">
        <v>1339</v>
      </c>
      <c r="C196" t="s">
        <v>1620</v>
      </c>
      <c r="D196" t="s">
        <v>1621</v>
      </c>
      <c r="E196" t="s">
        <v>254</v>
      </c>
      <c r="F196" t="s">
        <v>254</v>
      </c>
      <c r="G196" s="20">
        <v>417692.28</v>
      </c>
    </row>
  </sheetData>
  <autoFilter ref="A1:G196" xr:uid="{00000000-0009-0000-0000-00000C000000}"/>
  <phoneticPr fontId="4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84"/>
  <sheetViews>
    <sheetView workbookViewId="0">
      <selection activeCell="G18" sqref="G18"/>
    </sheetView>
  </sheetViews>
  <sheetFormatPr defaultColWidth="9" defaultRowHeight="14.4"/>
  <cols>
    <col min="1" max="1" width="13" customWidth="1"/>
    <col min="2" max="2" width="12.77734375" customWidth="1"/>
    <col min="3" max="3" width="31.77734375" customWidth="1"/>
    <col min="4" max="4" width="21" customWidth="1"/>
    <col min="5" max="5" width="20.44140625" customWidth="1"/>
    <col min="6" max="6" width="19.44140625" customWidth="1"/>
    <col min="7" max="7" width="17.77734375" customWidth="1"/>
  </cols>
  <sheetData>
    <row r="1" spans="1:7">
      <c r="A1" s="69" t="s">
        <v>1622</v>
      </c>
    </row>
    <row r="2" spans="1:7">
      <c r="A2" s="70" t="s">
        <v>1623</v>
      </c>
      <c r="B2" s="70" t="s">
        <v>883</v>
      </c>
      <c r="C2" s="70" t="s">
        <v>1624</v>
      </c>
    </row>
    <row r="3" spans="1:7">
      <c r="A3" s="71">
        <v>42258</v>
      </c>
      <c r="B3" s="72" t="s">
        <v>1625</v>
      </c>
      <c r="C3" s="70" t="s">
        <v>1626</v>
      </c>
    </row>
    <row r="5" spans="1:7">
      <c r="A5" s="69" t="s">
        <v>1627</v>
      </c>
    </row>
    <row r="6" spans="1:7" ht="31.2">
      <c r="A6" s="70" t="s">
        <v>1623</v>
      </c>
      <c r="B6" s="73" t="s">
        <v>39</v>
      </c>
      <c r="C6" s="73" t="s">
        <v>40</v>
      </c>
      <c r="D6" s="73" t="s">
        <v>41</v>
      </c>
      <c r="E6" s="73" t="s">
        <v>42</v>
      </c>
      <c r="F6" s="73" t="s">
        <v>43</v>
      </c>
      <c r="G6" s="73" t="s">
        <v>44</v>
      </c>
    </row>
    <row r="7" spans="1:7">
      <c r="A7" s="71">
        <v>42258</v>
      </c>
      <c r="B7" s="74">
        <v>78</v>
      </c>
      <c r="C7" s="74"/>
      <c r="D7" s="74"/>
      <c r="E7" s="20"/>
      <c r="F7" s="74"/>
      <c r="G7" s="74"/>
    </row>
    <row r="8" spans="1:7">
      <c r="A8" s="71">
        <v>42318</v>
      </c>
      <c r="B8" s="74"/>
      <c r="C8" s="74"/>
      <c r="D8" s="74">
        <v>30</v>
      </c>
      <c r="E8" s="74"/>
      <c r="F8" s="74">
        <v>60</v>
      </c>
      <c r="G8" s="74"/>
    </row>
    <row r="9" spans="1:7">
      <c r="A9" s="71">
        <v>42321</v>
      </c>
      <c r="B9" s="74"/>
      <c r="C9" s="74">
        <v>72</v>
      </c>
      <c r="D9" s="74"/>
      <c r="E9" s="74">
        <v>30</v>
      </c>
      <c r="F9" s="74"/>
      <c r="G9" s="74">
        <v>30</v>
      </c>
    </row>
    <row r="10" spans="1:7">
      <c r="A10" s="72" t="s">
        <v>12</v>
      </c>
      <c r="B10" s="72"/>
      <c r="C10" s="72"/>
      <c r="D10" s="72"/>
      <c r="E10" s="72"/>
      <c r="F10" s="72"/>
      <c r="G10" s="72"/>
    </row>
    <row r="12" spans="1:7" ht="22.95" customHeight="1">
      <c r="A12" s="69" t="s">
        <v>1628</v>
      </c>
    </row>
    <row r="13" spans="1:7">
      <c r="A13" s="72" t="s">
        <v>1623</v>
      </c>
      <c r="B13" s="72" t="s">
        <v>1629</v>
      </c>
      <c r="C13" s="72" t="s">
        <v>1630</v>
      </c>
      <c r="D13" s="72" t="s">
        <v>1631</v>
      </c>
    </row>
    <row r="14" spans="1:7">
      <c r="A14" s="72" t="s">
        <v>1632</v>
      </c>
      <c r="B14" s="74">
        <v>2507.92</v>
      </c>
      <c r="C14" s="74">
        <f>E26+E29</f>
        <v>326.23</v>
      </c>
      <c r="D14" s="72" t="s">
        <v>1633</v>
      </c>
      <c r="E14" t="s">
        <v>1634</v>
      </c>
    </row>
    <row r="15" spans="1:7">
      <c r="A15" s="72" t="s">
        <v>1632</v>
      </c>
      <c r="B15" s="74">
        <f>ROUND(10930854.6994872/10000,2)</f>
        <v>1093.0899999999999</v>
      </c>
      <c r="C15" s="74">
        <f>ROUND(376496.036910936/10000,2)</f>
        <v>37.65</v>
      </c>
      <c r="D15" s="72" t="s">
        <v>1635</v>
      </c>
    </row>
    <row r="16" spans="1:7">
      <c r="A16" s="72" t="s">
        <v>1636</v>
      </c>
      <c r="B16" s="74">
        <f>SUM(B14:B15)</f>
        <v>3601.01</v>
      </c>
      <c r="C16" s="74">
        <f>SUM(C14:C15)</f>
        <v>363.88</v>
      </c>
      <c r="D16" s="72"/>
    </row>
    <row r="21" spans="1:6">
      <c r="A21" s="75" t="s">
        <v>1637</v>
      </c>
      <c r="B21" s="76"/>
      <c r="C21" s="76"/>
      <c r="D21" s="76"/>
      <c r="E21" s="76"/>
      <c r="F21" s="77"/>
    </row>
    <row r="22" spans="1:6" ht="17.399999999999999">
      <c r="A22" s="307" t="s">
        <v>1638</v>
      </c>
      <c r="B22" s="308"/>
      <c r="C22" s="308"/>
      <c r="D22" s="308"/>
      <c r="E22" s="308"/>
      <c r="F22" s="309"/>
    </row>
    <row r="23" spans="1:6" ht="46.8">
      <c r="A23" s="78" t="s">
        <v>1639</v>
      </c>
      <c r="B23" s="79" t="s">
        <v>1640</v>
      </c>
      <c r="C23" s="79" t="s">
        <v>1641</v>
      </c>
      <c r="D23" s="79" t="s">
        <v>1642</v>
      </c>
      <c r="E23" s="79" t="s">
        <v>12</v>
      </c>
      <c r="F23" s="79" t="s">
        <v>1643</v>
      </c>
    </row>
    <row r="24" spans="1:6" ht="15.6">
      <c r="A24" s="80" t="s">
        <v>1644</v>
      </c>
      <c r="B24" s="81">
        <v>600.77</v>
      </c>
      <c r="C24" s="81">
        <v>804</v>
      </c>
      <c r="D24" s="81">
        <v>1103.1500000000001</v>
      </c>
      <c r="E24" s="82">
        <v>2507.92</v>
      </c>
      <c r="F24" s="81">
        <v>835.97333333333302</v>
      </c>
    </row>
    <row r="25" spans="1:6" ht="15.6">
      <c r="A25" s="80" t="s">
        <v>1645</v>
      </c>
      <c r="B25" s="81"/>
      <c r="C25" s="81"/>
      <c r="D25" s="81"/>
      <c r="E25" s="81"/>
      <c r="F25" s="81"/>
    </row>
    <row r="26" spans="1:6" ht="15.6">
      <c r="A26" s="80" t="s">
        <v>1646</v>
      </c>
      <c r="B26" s="81">
        <v>55.12</v>
      </c>
      <c r="C26" s="81">
        <v>62.73</v>
      </c>
      <c r="D26" s="81">
        <v>84.93</v>
      </c>
      <c r="E26" s="82">
        <v>202.78</v>
      </c>
      <c r="F26" s="81">
        <v>67.593333333333305</v>
      </c>
    </row>
    <row r="27" spans="1:6" ht="15.6">
      <c r="A27" s="80" t="s">
        <v>1647</v>
      </c>
      <c r="B27" s="81"/>
      <c r="C27" s="81"/>
      <c r="D27" s="81"/>
      <c r="E27" s="81"/>
      <c r="F27" s="81"/>
    </row>
    <row r="28" spans="1:6" ht="15.6">
      <c r="A28" s="80" t="s">
        <v>1648</v>
      </c>
      <c r="B28" s="81"/>
      <c r="C28" s="81"/>
      <c r="D28" s="81"/>
      <c r="E28" s="81"/>
      <c r="F28" s="81"/>
    </row>
    <row r="29" spans="1:6" ht="15.6">
      <c r="A29" s="80" t="s">
        <v>1649</v>
      </c>
      <c r="B29" s="81">
        <v>33.79</v>
      </c>
      <c r="C29" s="81">
        <v>38.630000000000003</v>
      </c>
      <c r="D29" s="81">
        <v>51.03</v>
      </c>
      <c r="E29" s="82">
        <v>123.45</v>
      </c>
      <c r="F29" s="81">
        <v>41.15</v>
      </c>
    </row>
    <row r="30" spans="1:6" ht="31.2">
      <c r="A30" s="80" t="s">
        <v>1650</v>
      </c>
      <c r="B30" s="79">
        <v>21.49</v>
      </c>
      <c r="C30" s="79">
        <v>24.61</v>
      </c>
      <c r="D30" s="79">
        <v>32.18</v>
      </c>
      <c r="E30" s="81">
        <v>78.28</v>
      </c>
      <c r="F30" s="81">
        <v>26.093333333333302</v>
      </c>
    </row>
    <row r="31" spans="1:6" ht="15.6">
      <c r="A31" s="80" t="s">
        <v>1651</v>
      </c>
      <c r="B31" s="79"/>
      <c r="C31" s="79"/>
      <c r="D31" s="79"/>
      <c r="E31" s="81"/>
      <c r="F31" s="81"/>
    </row>
    <row r="32" spans="1:6" ht="15.6">
      <c r="A32" s="80" t="s">
        <v>1652</v>
      </c>
      <c r="B32" s="83">
        <v>1.5</v>
      </c>
      <c r="C32" s="83">
        <v>1.72</v>
      </c>
      <c r="D32" s="83">
        <v>2.25</v>
      </c>
      <c r="E32" s="81">
        <v>5.47</v>
      </c>
      <c r="F32" s="81">
        <v>1.8233333333333299</v>
      </c>
    </row>
    <row r="33" spans="1:7" ht="31.2">
      <c r="A33" s="80" t="s">
        <v>1653</v>
      </c>
      <c r="B33" s="79">
        <v>1.07</v>
      </c>
      <c r="C33" s="79">
        <v>1.23</v>
      </c>
      <c r="D33" s="79">
        <v>1.61</v>
      </c>
      <c r="E33" s="81">
        <v>3.91</v>
      </c>
      <c r="F33" s="81">
        <v>1.3033333333333299</v>
      </c>
    </row>
    <row r="34" spans="1:7" ht="31.2">
      <c r="A34" s="80" t="s">
        <v>1654</v>
      </c>
      <c r="B34" s="79">
        <v>9.73</v>
      </c>
      <c r="C34" s="79">
        <v>11.07</v>
      </c>
      <c r="D34" s="79">
        <v>14.99</v>
      </c>
      <c r="E34" s="81">
        <v>35.79</v>
      </c>
      <c r="F34" s="81">
        <v>11.93</v>
      </c>
    </row>
    <row r="35" spans="1:7" ht="31.2">
      <c r="A35" s="79" t="s">
        <v>1655</v>
      </c>
      <c r="B35" s="80"/>
      <c r="C35" s="80"/>
      <c r="D35" s="80"/>
      <c r="E35" s="80"/>
      <c r="F35" s="80"/>
    </row>
    <row r="36" spans="1:7" ht="15.6">
      <c r="A36" s="310" t="s">
        <v>1656</v>
      </c>
      <c r="B36" s="311"/>
      <c r="C36" s="311"/>
      <c r="D36" s="311"/>
      <c r="E36" s="311"/>
      <c r="F36" s="312"/>
    </row>
    <row r="37" spans="1:7" ht="15.6">
      <c r="A37" s="313" t="s">
        <v>1657</v>
      </c>
      <c r="B37" s="313"/>
      <c r="C37" s="313"/>
      <c r="D37" s="313"/>
      <c r="E37" s="313"/>
      <c r="F37" s="313"/>
    </row>
    <row r="38" spans="1:7">
      <c r="A38" s="75" t="s">
        <v>1658</v>
      </c>
      <c r="B38" s="76"/>
      <c r="C38" s="76"/>
      <c r="D38" s="76"/>
      <c r="E38" s="76"/>
      <c r="F38" s="77"/>
    </row>
    <row r="39" spans="1:7" ht="17.399999999999999">
      <c r="A39" s="314" t="s">
        <v>1659</v>
      </c>
      <c r="B39" s="315"/>
      <c r="C39" s="315"/>
      <c r="D39" s="315"/>
      <c r="E39" s="315"/>
      <c r="F39" s="84"/>
    </row>
    <row r="40" spans="1:7">
      <c r="A40" s="85" t="s">
        <v>3</v>
      </c>
      <c r="B40" s="86" t="s">
        <v>39</v>
      </c>
      <c r="C40" s="87"/>
      <c r="D40" s="87"/>
      <c r="E40" s="87" t="s">
        <v>1660</v>
      </c>
      <c r="F40" s="84"/>
    </row>
    <row r="41" spans="1:7">
      <c r="A41" s="70">
        <v>2015</v>
      </c>
      <c r="B41" s="70" t="s">
        <v>1661</v>
      </c>
      <c r="C41" s="88" t="s">
        <v>1662</v>
      </c>
      <c r="D41" s="88" t="s">
        <v>1663</v>
      </c>
      <c r="E41" s="70" t="s">
        <v>1630</v>
      </c>
      <c r="F41" s="84"/>
    </row>
    <row r="42" spans="1:7">
      <c r="A42" s="316" t="s">
        <v>1664</v>
      </c>
      <c r="B42" s="89" t="s">
        <v>1665</v>
      </c>
      <c r="C42" s="90">
        <v>1473.21</v>
      </c>
      <c r="D42" s="90">
        <v>1259.1538461538501</v>
      </c>
      <c r="E42" s="91">
        <v>74.919653846153807</v>
      </c>
      <c r="F42" s="84"/>
    </row>
    <row r="43" spans="1:7">
      <c r="A43" s="317"/>
      <c r="B43" s="89" t="s">
        <v>1666</v>
      </c>
      <c r="C43" s="90">
        <v>79849.990000000005</v>
      </c>
      <c r="D43" s="90">
        <v>68247.854700854703</v>
      </c>
      <c r="E43" s="91">
        <v>4060.7473547008499</v>
      </c>
      <c r="F43" s="84"/>
    </row>
    <row r="44" spans="1:7">
      <c r="A44" s="317" t="s">
        <v>1667</v>
      </c>
      <c r="B44" s="89" t="s">
        <v>1668</v>
      </c>
      <c r="C44" s="90">
        <v>253556.43</v>
      </c>
      <c r="D44" s="90">
        <v>216714.897435897</v>
      </c>
      <c r="E44" s="91">
        <v>12894.536397435901</v>
      </c>
      <c r="F44" s="84"/>
    </row>
    <row r="45" spans="1:7">
      <c r="A45" s="317"/>
      <c r="B45" s="89" t="s">
        <v>1669</v>
      </c>
      <c r="C45" s="90">
        <v>25000</v>
      </c>
      <c r="D45" s="90">
        <v>21367.5213675214</v>
      </c>
      <c r="E45" s="91">
        <v>1271.3675213675201</v>
      </c>
      <c r="F45" s="84"/>
    </row>
    <row r="46" spans="1:7">
      <c r="A46" s="317"/>
      <c r="B46" s="89" t="s">
        <v>1670</v>
      </c>
      <c r="C46" s="90">
        <v>352.77</v>
      </c>
      <c r="D46" s="90">
        <v>301.51282051281999</v>
      </c>
      <c r="E46" s="91">
        <v>17.940012820512798</v>
      </c>
      <c r="F46" s="84"/>
    </row>
    <row r="47" spans="1:7">
      <c r="A47" s="317"/>
      <c r="B47" s="89" t="s">
        <v>1671</v>
      </c>
      <c r="C47" s="90">
        <v>7194.15</v>
      </c>
      <c r="D47" s="90">
        <v>7194.15</v>
      </c>
      <c r="E47" s="91">
        <v>428.05192499999998</v>
      </c>
      <c r="F47" s="84"/>
      <c r="G47" s="92"/>
    </row>
    <row r="48" spans="1:7">
      <c r="A48" s="93"/>
      <c r="B48" s="94" t="s">
        <v>1636</v>
      </c>
      <c r="C48" s="90">
        <f>SUM(C42:C47)</f>
        <v>367426.55000000005</v>
      </c>
      <c r="D48" s="90">
        <f>SUM(D42:D47)</f>
        <v>315085.09017093974</v>
      </c>
      <c r="E48" s="90">
        <f>SUM(E42:E47)</f>
        <v>18747.562865170938</v>
      </c>
      <c r="F48" s="84"/>
      <c r="G48" s="92"/>
    </row>
    <row r="49" spans="1:6">
      <c r="A49" s="93"/>
      <c r="B49" s="95"/>
      <c r="C49" s="90"/>
      <c r="D49" s="90"/>
      <c r="E49" s="96"/>
      <c r="F49" s="84"/>
    </row>
    <row r="50" spans="1:6">
      <c r="A50" s="93">
        <v>2016</v>
      </c>
      <c r="B50" s="93" t="s">
        <v>1672</v>
      </c>
      <c r="C50" s="97" t="s">
        <v>1662</v>
      </c>
      <c r="D50" s="97" t="s">
        <v>1663</v>
      </c>
      <c r="E50" s="70" t="s">
        <v>1630</v>
      </c>
      <c r="F50" s="84"/>
    </row>
    <row r="51" spans="1:6">
      <c r="A51" s="317" t="s">
        <v>1673</v>
      </c>
      <c r="B51" s="89" t="s">
        <v>1674</v>
      </c>
      <c r="C51" s="90">
        <v>302.99</v>
      </c>
      <c r="D51" s="90">
        <v>258.96581196581201</v>
      </c>
      <c r="E51" s="91">
        <v>11.640513247863201</v>
      </c>
      <c r="F51" s="84"/>
    </row>
    <row r="52" spans="1:6">
      <c r="A52" s="317"/>
      <c r="B52" s="89" t="s">
        <v>1675</v>
      </c>
      <c r="C52" s="90">
        <v>252149.71609999999</v>
      </c>
      <c r="D52" s="90">
        <v>215512.57</v>
      </c>
      <c r="E52" s="91">
        <v>9687.2900215000009</v>
      </c>
      <c r="F52" s="84"/>
    </row>
    <row r="53" spans="1:6">
      <c r="A53" s="317" t="s">
        <v>1664</v>
      </c>
      <c r="B53" s="89" t="s">
        <v>1665</v>
      </c>
      <c r="C53" s="90">
        <v>349223.85</v>
      </c>
      <c r="D53" s="90">
        <v>298481.92307692301</v>
      </c>
      <c r="E53" s="91">
        <v>13416.7624423077</v>
      </c>
      <c r="F53" s="84"/>
    </row>
    <row r="54" spans="1:6">
      <c r="A54" s="317"/>
      <c r="B54" s="89" t="s">
        <v>1676</v>
      </c>
      <c r="C54" s="90">
        <v>996788.68419999897</v>
      </c>
      <c r="D54" s="90">
        <v>851956.12</v>
      </c>
      <c r="E54" s="91">
        <v>38295.427594000001</v>
      </c>
      <c r="F54" s="84"/>
    </row>
    <row r="55" spans="1:6">
      <c r="A55" s="317"/>
      <c r="B55" s="89" t="s">
        <v>1666</v>
      </c>
      <c r="C55" s="90">
        <v>196435</v>
      </c>
      <c r="D55" s="90">
        <v>167893.162393162</v>
      </c>
      <c r="E55" s="91">
        <v>7546.7976495726498</v>
      </c>
      <c r="F55" s="84"/>
    </row>
    <row r="56" spans="1:6">
      <c r="A56" s="317"/>
      <c r="B56" s="89" t="s">
        <v>1677</v>
      </c>
      <c r="C56" s="90">
        <v>37500</v>
      </c>
      <c r="D56" s="90">
        <v>32051.279999999999</v>
      </c>
      <c r="E56" s="91">
        <v>1440.7050360000001</v>
      </c>
      <c r="F56" s="84"/>
    </row>
    <row r="57" spans="1:6">
      <c r="A57" s="317"/>
      <c r="B57" s="89" t="s">
        <v>1678</v>
      </c>
      <c r="C57" s="90">
        <v>217124.9964</v>
      </c>
      <c r="D57" s="90">
        <v>185576.92</v>
      </c>
      <c r="E57" s="91">
        <v>8341.6825540000009</v>
      </c>
      <c r="F57" s="84"/>
    </row>
    <row r="58" spans="1:6">
      <c r="A58" s="317" t="s">
        <v>1679</v>
      </c>
      <c r="B58" s="89" t="s">
        <v>1668</v>
      </c>
      <c r="C58" s="90">
        <v>-124527.53</v>
      </c>
      <c r="D58" s="90">
        <v>-106433.809059829</v>
      </c>
      <c r="E58" s="91">
        <v>-4784.1997172393203</v>
      </c>
      <c r="F58" s="84"/>
    </row>
    <row r="59" spans="1:6">
      <c r="A59" s="317"/>
      <c r="B59" s="89" t="s">
        <v>1680</v>
      </c>
      <c r="C59" s="90">
        <v>-77985.87</v>
      </c>
      <c r="D59" s="90">
        <v>-66654.59</v>
      </c>
      <c r="E59" s="91">
        <v>-2996.1238205</v>
      </c>
      <c r="F59" s="84"/>
    </row>
    <row r="60" spans="1:6">
      <c r="A60" s="317"/>
      <c r="B60" s="89" t="s">
        <v>1681</v>
      </c>
      <c r="C60" s="90">
        <v>140</v>
      </c>
      <c r="D60" s="90">
        <v>119.66</v>
      </c>
      <c r="E60" s="91">
        <v>5.378717</v>
      </c>
      <c r="F60" s="84"/>
    </row>
    <row r="61" spans="1:6">
      <c r="A61" s="317"/>
      <c r="B61" s="89" t="s">
        <v>1682</v>
      </c>
      <c r="C61" s="90">
        <v>499668.41</v>
      </c>
      <c r="D61" s="90">
        <v>427067.01709401701</v>
      </c>
      <c r="E61" s="91">
        <v>19196.662418376101</v>
      </c>
      <c r="F61" s="84"/>
    </row>
    <row r="62" spans="1:6">
      <c r="A62" s="317"/>
      <c r="B62" s="89" t="s">
        <v>1683</v>
      </c>
      <c r="C62" s="90">
        <v>1496004.2901999999</v>
      </c>
      <c r="D62" s="90">
        <v>1278636.18</v>
      </c>
      <c r="E62" s="91">
        <v>57474.696291</v>
      </c>
      <c r="F62" s="84"/>
    </row>
    <row r="63" spans="1:6">
      <c r="A63" s="317"/>
      <c r="B63" s="89" t="s">
        <v>1684</v>
      </c>
      <c r="C63" s="90">
        <v>980</v>
      </c>
      <c r="D63" s="90">
        <v>837.61</v>
      </c>
      <c r="E63" s="91">
        <v>37.650569500000003</v>
      </c>
      <c r="F63" s="84"/>
    </row>
    <row r="64" spans="1:6">
      <c r="A64" s="317" t="s">
        <v>1685</v>
      </c>
      <c r="B64" s="89" t="s">
        <v>1686</v>
      </c>
      <c r="C64" s="90">
        <v>5556.78</v>
      </c>
      <c r="D64" s="90">
        <v>4749.38</v>
      </c>
      <c r="E64" s="91">
        <v>213.48463100000001</v>
      </c>
      <c r="F64" s="84"/>
    </row>
    <row r="65" spans="1:6">
      <c r="A65" s="317"/>
      <c r="B65" s="89" t="s">
        <v>1687</v>
      </c>
      <c r="C65" s="90">
        <v>278297.88</v>
      </c>
      <c r="D65" s="90">
        <v>237861.44</v>
      </c>
      <c r="E65" s="91">
        <v>10691.871728</v>
      </c>
      <c r="F65" s="84"/>
    </row>
    <row r="66" spans="1:6">
      <c r="A66" s="93"/>
      <c r="B66" s="94" t="s">
        <v>1636</v>
      </c>
      <c r="C66" s="90">
        <f>SUM(C51:C65)</f>
        <v>4127659.1968999985</v>
      </c>
      <c r="D66" s="90">
        <f t="shared" ref="D66:E66" si="0">SUM(D51:D65)</f>
        <v>3527913.8293162384</v>
      </c>
      <c r="E66" s="90">
        <f t="shared" si="0"/>
        <v>158579.72662776499</v>
      </c>
      <c r="F66" s="84"/>
    </row>
    <row r="67" spans="1:6">
      <c r="A67" s="93"/>
      <c r="B67" s="89"/>
      <c r="C67" s="90"/>
      <c r="D67" s="90"/>
      <c r="E67" s="96"/>
      <c r="F67" s="84"/>
    </row>
    <row r="68" spans="1:6">
      <c r="A68" s="93">
        <v>2017</v>
      </c>
      <c r="B68" s="89" t="s">
        <v>1672</v>
      </c>
      <c r="C68" s="90" t="s">
        <v>1662</v>
      </c>
      <c r="D68" s="90" t="s">
        <v>1663</v>
      </c>
      <c r="E68" s="70" t="s">
        <v>1630</v>
      </c>
      <c r="F68" s="84"/>
    </row>
    <row r="69" spans="1:6">
      <c r="A69" s="93"/>
      <c r="B69" s="89" t="s">
        <v>1675</v>
      </c>
      <c r="C69" s="90">
        <v>606477.18999999994</v>
      </c>
      <c r="D69" s="90">
        <v>518356.58</v>
      </c>
      <c r="E69" s="91">
        <v>14565.819898</v>
      </c>
      <c r="F69" s="84"/>
    </row>
    <row r="70" spans="1:6">
      <c r="A70" s="93"/>
      <c r="B70" s="89" t="s">
        <v>1676</v>
      </c>
      <c r="C70" s="90">
        <v>300123.23</v>
      </c>
      <c r="D70" s="90">
        <v>256515.58</v>
      </c>
      <c r="E70" s="91">
        <v>7208.0877979999996</v>
      </c>
      <c r="F70" s="84"/>
    </row>
    <row r="71" spans="1:6">
      <c r="A71" s="93"/>
      <c r="B71" s="89" t="s">
        <v>1683</v>
      </c>
      <c r="C71" s="90">
        <v>13081.15</v>
      </c>
      <c r="D71" s="90">
        <v>11180.47</v>
      </c>
      <c r="E71" s="91">
        <v>314.17120699999998</v>
      </c>
      <c r="F71" s="84"/>
    </row>
    <row r="72" spans="1:6">
      <c r="A72" s="93"/>
      <c r="B72" s="89" t="s">
        <v>1687</v>
      </c>
      <c r="C72" s="90">
        <v>1106978.31</v>
      </c>
      <c r="D72" s="90">
        <v>946135.29</v>
      </c>
      <c r="E72" s="91">
        <v>26586.401648999999</v>
      </c>
      <c r="F72" s="84"/>
    </row>
    <row r="73" spans="1:6">
      <c r="A73" s="93"/>
      <c r="B73" s="89" t="s">
        <v>1688</v>
      </c>
      <c r="C73" s="90">
        <v>274148.23</v>
      </c>
      <c r="D73" s="90">
        <v>234314.71</v>
      </c>
      <c r="E73" s="91">
        <v>6584.2433510000001</v>
      </c>
      <c r="F73" s="84"/>
    </row>
    <row r="74" spans="1:6">
      <c r="A74" s="93"/>
      <c r="B74" s="89" t="s">
        <v>1689</v>
      </c>
      <c r="C74" s="90">
        <v>4315576.4000000004</v>
      </c>
      <c r="D74" s="90">
        <v>3688526.82</v>
      </c>
      <c r="E74" s="91">
        <v>103647.603642</v>
      </c>
      <c r="F74" s="84"/>
    </row>
    <row r="75" spans="1:6">
      <c r="A75" s="93"/>
      <c r="B75" s="89" t="s">
        <v>1690</v>
      </c>
      <c r="C75" s="90">
        <v>958575.84</v>
      </c>
      <c r="D75" s="90">
        <v>819295.6</v>
      </c>
      <c r="E75" s="91">
        <v>23022.20636</v>
      </c>
      <c r="F75" s="84"/>
    </row>
    <row r="76" spans="1:6">
      <c r="A76" s="93"/>
      <c r="B76" s="89" t="s">
        <v>1691</v>
      </c>
      <c r="C76" s="90">
        <v>201392.37</v>
      </c>
      <c r="D76" s="90">
        <v>172130.25</v>
      </c>
      <c r="E76" s="91">
        <v>4836.860025</v>
      </c>
      <c r="F76" s="84"/>
    </row>
    <row r="77" spans="1:6">
      <c r="A77" s="93"/>
      <c r="B77" s="89" t="s">
        <v>1692</v>
      </c>
      <c r="C77" s="90">
        <v>34120.959999999999</v>
      </c>
      <c r="D77" s="90">
        <v>29163.21</v>
      </c>
      <c r="E77" s="91">
        <v>819.48620100000005</v>
      </c>
      <c r="F77" s="84"/>
    </row>
    <row r="78" spans="1:6">
      <c r="A78" s="93"/>
      <c r="B78" s="89" t="s">
        <v>1693</v>
      </c>
      <c r="C78" s="90">
        <v>138319.19</v>
      </c>
      <c r="D78" s="90">
        <v>118221.54</v>
      </c>
      <c r="E78" s="91">
        <v>3322.0252740000001</v>
      </c>
      <c r="F78" s="84"/>
    </row>
    <row r="79" spans="1:6">
      <c r="A79" s="93"/>
      <c r="B79" s="89" t="s">
        <v>1694</v>
      </c>
      <c r="C79" s="90">
        <v>329138.44</v>
      </c>
      <c r="D79" s="90">
        <v>281314.88</v>
      </c>
      <c r="E79" s="91">
        <v>7904.948128</v>
      </c>
      <c r="F79" s="84"/>
    </row>
    <row r="80" spans="1:6">
      <c r="A80" s="93"/>
      <c r="B80" s="89" t="s">
        <v>1695</v>
      </c>
      <c r="C80" s="90">
        <v>6080</v>
      </c>
      <c r="D80" s="90">
        <v>5196.58</v>
      </c>
      <c r="E80" s="91">
        <v>146.023898</v>
      </c>
      <c r="F80" s="84"/>
    </row>
    <row r="81" spans="1:6">
      <c r="A81" s="93"/>
      <c r="B81" s="89" t="s">
        <v>1696</v>
      </c>
      <c r="C81" s="90">
        <v>6080</v>
      </c>
      <c r="D81" s="90">
        <v>5196.58</v>
      </c>
      <c r="E81" s="91">
        <v>146.023898</v>
      </c>
      <c r="F81" s="84"/>
    </row>
    <row r="82" spans="1:6">
      <c r="A82" s="93"/>
      <c r="B82" s="89" t="s">
        <v>1697</v>
      </c>
      <c r="C82" s="90">
        <v>2700</v>
      </c>
      <c r="D82" s="90">
        <v>2307.69</v>
      </c>
      <c r="E82" s="91">
        <v>64.846089000000006</v>
      </c>
      <c r="F82" s="84"/>
    </row>
    <row r="83" spans="1:6">
      <c r="A83" s="93"/>
      <c r="B83" s="94" t="s">
        <v>1636</v>
      </c>
      <c r="C83" s="90">
        <f>SUM(C69:C82)</f>
        <v>8292791.3100000005</v>
      </c>
      <c r="D83" s="90">
        <f t="shared" ref="D83:E83" si="1">SUM(D69:D82)</f>
        <v>7087855.7799999993</v>
      </c>
      <c r="E83" s="90">
        <f t="shared" si="1"/>
        <v>199168.74741800004</v>
      </c>
      <c r="F83" s="84"/>
    </row>
    <row r="84" spans="1:6">
      <c r="A84" s="93"/>
      <c r="B84" s="89" t="s">
        <v>1698</v>
      </c>
      <c r="C84" s="98"/>
      <c r="D84" s="99">
        <f>D48+D66+D83</f>
        <v>10930854.699487178</v>
      </c>
      <c r="E84" s="99">
        <f>E48+E66+E83</f>
        <v>376496.036910936</v>
      </c>
      <c r="F84" s="100"/>
    </row>
  </sheetData>
  <mergeCells count="10">
    <mergeCell ref="A44:A47"/>
    <mergeCell ref="A51:A52"/>
    <mergeCell ref="A53:A57"/>
    <mergeCell ref="A58:A63"/>
    <mergeCell ref="A64:A65"/>
    <mergeCell ref="A22:F22"/>
    <mergeCell ref="A36:F36"/>
    <mergeCell ref="A37:F37"/>
    <mergeCell ref="A39:E39"/>
    <mergeCell ref="A42:A43"/>
  </mergeCells>
  <phoneticPr fontId="4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E1:E13"/>
  <sheetViews>
    <sheetView workbookViewId="0">
      <selection activeCell="F20" sqref="F20"/>
    </sheetView>
  </sheetViews>
  <sheetFormatPr defaultColWidth="9" defaultRowHeight="14.4"/>
  <cols>
    <col min="5" max="5" width="67.6640625" customWidth="1"/>
  </cols>
  <sheetData>
    <row r="1" spans="5:5">
      <c r="E1" t="s">
        <v>1699</v>
      </c>
    </row>
    <row r="3" spans="5:5">
      <c r="E3" t="s">
        <v>1700</v>
      </c>
    </row>
    <row r="5" spans="5:5">
      <c r="E5" t="s">
        <v>1701</v>
      </c>
    </row>
    <row r="7" spans="5:5">
      <c r="E7" t="s">
        <v>1702</v>
      </c>
    </row>
    <row r="11" spans="5:5">
      <c r="E11" t="s">
        <v>1703</v>
      </c>
    </row>
    <row r="12" spans="5:5" ht="51" customHeight="1">
      <c r="E12" s="38" t="s">
        <v>1704</v>
      </c>
    </row>
    <row r="13" spans="5:5">
      <c r="E13">
        <v>-2</v>
      </c>
    </row>
  </sheetData>
  <phoneticPr fontId="4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
  <sheetViews>
    <sheetView workbookViewId="0">
      <selection activeCell="E10" sqref="E10"/>
    </sheetView>
  </sheetViews>
  <sheetFormatPr defaultColWidth="9" defaultRowHeight="14.4"/>
  <cols>
    <col min="1" max="1" width="10.33203125" customWidth="1"/>
    <col min="4" max="4" width="11.33203125" customWidth="1"/>
    <col min="5" max="5" width="26" customWidth="1"/>
  </cols>
  <sheetData>
    <row r="1" spans="1:5" ht="13.95" customHeight="1">
      <c r="A1" s="67"/>
      <c r="B1" s="67"/>
      <c r="C1" s="67"/>
      <c r="D1" s="68"/>
    </row>
    <row r="3" spans="1:5">
      <c r="E3" t="s">
        <v>1705</v>
      </c>
    </row>
    <row r="4" spans="1:5">
      <c r="E4" t="s">
        <v>1706</v>
      </c>
    </row>
    <row r="5" spans="1:5">
      <c r="E5" t="s">
        <v>1707</v>
      </c>
    </row>
  </sheetData>
  <phoneticPr fontId="4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9"/>
  <sheetViews>
    <sheetView topLeftCell="A49" workbookViewId="0">
      <selection sqref="A1:E59"/>
    </sheetView>
  </sheetViews>
  <sheetFormatPr defaultColWidth="9" defaultRowHeight="14.4"/>
  <cols>
    <col min="1" max="1" width="13.109375" customWidth="1"/>
    <col min="2" max="2" width="12.77734375" customWidth="1"/>
    <col min="3" max="3" width="36.6640625" customWidth="1"/>
    <col min="4" max="4" width="12.21875" customWidth="1"/>
  </cols>
  <sheetData>
    <row r="1" spans="1:5">
      <c r="A1" s="61">
        <v>42200</v>
      </c>
      <c r="B1" s="62">
        <v>201507000002</v>
      </c>
      <c r="C1" t="s">
        <v>1166</v>
      </c>
      <c r="D1" s="20">
        <v>24263.279999999999</v>
      </c>
      <c r="E1" t="s">
        <v>72</v>
      </c>
    </row>
    <row r="2" spans="1:5">
      <c r="A2" s="61">
        <v>42234</v>
      </c>
      <c r="B2" s="62">
        <v>201508000001</v>
      </c>
      <c r="C2" t="s">
        <v>1167</v>
      </c>
      <c r="D2" s="20">
        <v>5857.8</v>
      </c>
      <c r="E2" t="s">
        <v>72</v>
      </c>
    </row>
    <row r="3" spans="1:5">
      <c r="A3" s="61">
        <v>42234</v>
      </c>
      <c r="B3" s="62">
        <v>201508000002</v>
      </c>
      <c r="C3" t="s">
        <v>1168</v>
      </c>
      <c r="D3" s="20">
        <v>8285.5499999999993</v>
      </c>
      <c r="E3" t="s">
        <v>72</v>
      </c>
    </row>
    <row r="4" spans="1:5">
      <c r="A4" s="61">
        <v>42244</v>
      </c>
      <c r="B4" s="62">
        <v>201508000003</v>
      </c>
      <c r="C4" t="s">
        <v>1169</v>
      </c>
      <c r="D4" s="20">
        <v>6172.89</v>
      </c>
      <c r="E4" t="s">
        <v>72</v>
      </c>
    </row>
    <row r="5" spans="1:5">
      <c r="A5" s="61">
        <v>42245</v>
      </c>
      <c r="B5" s="62">
        <v>201508000004</v>
      </c>
      <c r="C5" t="s">
        <v>1170</v>
      </c>
      <c r="D5" s="20">
        <v>5744.55</v>
      </c>
      <c r="E5" t="s">
        <v>72</v>
      </c>
    </row>
    <row r="6" spans="1:5">
      <c r="A6" s="61">
        <v>42286</v>
      </c>
      <c r="B6" s="62">
        <v>201510000003</v>
      </c>
      <c r="C6" t="s">
        <v>1171</v>
      </c>
      <c r="D6" s="20">
        <v>14648.61</v>
      </c>
      <c r="E6" t="s">
        <v>72</v>
      </c>
    </row>
    <row r="7" spans="1:5">
      <c r="A7" s="61">
        <v>42293</v>
      </c>
      <c r="B7" s="62">
        <v>201510000004</v>
      </c>
      <c r="C7" t="s">
        <v>1172</v>
      </c>
      <c r="D7" s="20">
        <v>3919.07</v>
      </c>
      <c r="E7" t="s">
        <v>72</v>
      </c>
    </row>
    <row r="8" spans="1:5">
      <c r="A8" s="61">
        <v>42364</v>
      </c>
      <c r="B8" s="62">
        <v>201512000002</v>
      </c>
      <c r="C8" t="s">
        <v>1173</v>
      </c>
      <c r="D8" s="20">
        <v>8134.81</v>
      </c>
      <c r="E8" t="s">
        <v>72</v>
      </c>
    </row>
    <row r="9" spans="1:5">
      <c r="A9" s="61">
        <v>42368</v>
      </c>
      <c r="B9" s="62">
        <v>201512000003</v>
      </c>
      <c r="C9" t="s">
        <v>1174</v>
      </c>
      <c r="D9" s="20">
        <v>887.65</v>
      </c>
      <c r="E9" t="s">
        <v>72</v>
      </c>
    </row>
    <row r="10" spans="1:5">
      <c r="A10" s="61">
        <v>42389</v>
      </c>
      <c r="B10" s="62">
        <v>201601000004</v>
      </c>
      <c r="C10" t="s">
        <v>1175</v>
      </c>
      <c r="D10" s="20">
        <v>18085.38</v>
      </c>
      <c r="E10" t="s">
        <v>72</v>
      </c>
    </row>
    <row r="11" spans="1:5">
      <c r="A11" s="63">
        <v>42391</v>
      </c>
      <c r="B11" s="64">
        <v>201601000005</v>
      </c>
      <c r="C11" s="65" t="s">
        <v>1176</v>
      </c>
      <c r="D11" s="66">
        <v>99568.42</v>
      </c>
      <c r="E11" s="65" t="s">
        <v>72</v>
      </c>
    </row>
    <row r="12" spans="1:5">
      <c r="A12" s="61">
        <v>42408</v>
      </c>
      <c r="B12" s="62">
        <v>201602000002</v>
      </c>
      <c r="C12" t="s">
        <v>1177</v>
      </c>
      <c r="D12" s="20">
        <v>99568.42</v>
      </c>
      <c r="E12" t="s">
        <v>72</v>
      </c>
    </row>
    <row r="13" spans="1:5">
      <c r="A13" s="61">
        <v>42425</v>
      </c>
      <c r="B13" s="62">
        <v>201602000004</v>
      </c>
      <c r="C13" t="s">
        <v>1178</v>
      </c>
      <c r="D13" s="20">
        <v>17980.84</v>
      </c>
      <c r="E13" t="s">
        <v>72</v>
      </c>
    </row>
    <row r="14" spans="1:5">
      <c r="A14" s="61">
        <v>42450</v>
      </c>
      <c r="B14" s="62">
        <v>201603000001</v>
      </c>
      <c r="C14" t="s">
        <v>1179</v>
      </c>
      <c r="D14" s="20">
        <v>99568.42</v>
      </c>
      <c r="E14" t="s">
        <v>72</v>
      </c>
    </row>
    <row r="15" spans="1:5">
      <c r="A15" s="61">
        <v>42465</v>
      </c>
      <c r="B15" s="62">
        <v>201604000004</v>
      </c>
      <c r="C15" t="s">
        <v>1180</v>
      </c>
      <c r="D15" s="20">
        <v>25788.22</v>
      </c>
      <c r="E15" t="s">
        <v>72</v>
      </c>
    </row>
    <row r="16" spans="1:5">
      <c r="A16" s="61">
        <v>42481</v>
      </c>
      <c r="B16" s="62">
        <v>201604000007</v>
      </c>
      <c r="C16" t="s">
        <v>1181</v>
      </c>
      <c r="D16" s="20">
        <v>20806.900000000001</v>
      </c>
      <c r="E16" t="s">
        <v>72</v>
      </c>
    </row>
    <row r="17" spans="1:5">
      <c r="A17" s="61">
        <v>42495</v>
      </c>
      <c r="B17" s="62">
        <v>201605000003</v>
      </c>
      <c r="C17" t="s">
        <v>1182</v>
      </c>
      <c r="D17" s="20">
        <v>33189.47</v>
      </c>
      <c r="E17" t="s">
        <v>72</v>
      </c>
    </row>
    <row r="18" spans="1:5">
      <c r="A18" s="61">
        <v>42538</v>
      </c>
      <c r="B18" s="62">
        <v>201606000002</v>
      </c>
      <c r="C18" t="s">
        <v>1183</v>
      </c>
      <c r="D18" s="20">
        <v>42084.25</v>
      </c>
      <c r="E18" t="s">
        <v>72</v>
      </c>
    </row>
    <row r="19" spans="1:5">
      <c r="A19" s="61">
        <v>42542</v>
      </c>
      <c r="B19" s="62">
        <v>201606000003</v>
      </c>
      <c r="C19" t="s">
        <v>1184</v>
      </c>
      <c r="D19" s="20">
        <v>12624.92</v>
      </c>
      <c r="E19" t="s">
        <v>72</v>
      </c>
    </row>
    <row r="20" spans="1:5">
      <c r="A20" s="61">
        <v>42572</v>
      </c>
      <c r="B20" s="62">
        <v>201607000006</v>
      </c>
      <c r="C20" t="s">
        <v>1185</v>
      </c>
      <c r="D20" s="20">
        <v>12659.77</v>
      </c>
      <c r="E20" t="s">
        <v>72</v>
      </c>
    </row>
    <row r="21" spans="1:5">
      <c r="A21" s="61">
        <v>42573</v>
      </c>
      <c r="B21" s="62">
        <v>201607000007</v>
      </c>
      <c r="C21" t="s">
        <v>1186</v>
      </c>
      <c r="D21" s="20">
        <v>6666.67</v>
      </c>
      <c r="E21" t="s">
        <v>72</v>
      </c>
    </row>
    <row r="22" spans="1:5">
      <c r="A22" s="61">
        <v>42605</v>
      </c>
      <c r="B22" s="62">
        <v>201608000003</v>
      </c>
      <c r="C22" t="s">
        <v>1187</v>
      </c>
      <c r="D22" s="20">
        <v>25309.08</v>
      </c>
      <c r="E22" t="s">
        <v>72</v>
      </c>
    </row>
    <row r="23" spans="1:5">
      <c r="A23" s="61">
        <v>42608</v>
      </c>
      <c r="B23" s="62">
        <v>201608000004</v>
      </c>
      <c r="C23" t="s">
        <v>1188</v>
      </c>
      <c r="D23" s="20">
        <v>4336.01</v>
      </c>
      <c r="E23" t="s">
        <v>72</v>
      </c>
    </row>
    <row r="24" spans="1:5">
      <c r="A24" s="61">
        <v>42633</v>
      </c>
      <c r="B24" s="62">
        <v>201609000001</v>
      </c>
      <c r="C24" t="s">
        <v>1189</v>
      </c>
      <c r="D24" s="20">
        <v>18005.23</v>
      </c>
      <c r="E24" t="s">
        <v>72</v>
      </c>
    </row>
    <row r="25" spans="1:5">
      <c r="A25" s="61">
        <v>42671</v>
      </c>
      <c r="B25" s="62">
        <v>201610000003</v>
      </c>
      <c r="C25" t="s">
        <v>1190</v>
      </c>
      <c r="D25" s="20">
        <v>66378.95</v>
      </c>
      <c r="E25" t="s">
        <v>72</v>
      </c>
    </row>
    <row r="26" spans="1:5">
      <c r="A26" s="61">
        <v>42697</v>
      </c>
      <c r="B26" s="62">
        <v>201611000001</v>
      </c>
      <c r="C26" t="s">
        <v>1191</v>
      </c>
      <c r="D26" s="20">
        <v>66378.95</v>
      </c>
      <c r="E26" t="s">
        <v>72</v>
      </c>
    </row>
    <row r="27" spans="1:5">
      <c r="A27" s="63">
        <v>42725</v>
      </c>
      <c r="B27" s="64">
        <v>201612000001</v>
      </c>
      <c r="C27" s="65" t="s">
        <v>1192</v>
      </c>
      <c r="D27" s="66">
        <v>88516.33</v>
      </c>
      <c r="E27" s="65" t="s">
        <v>72</v>
      </c>
    </row>
    <row r="28" spans="1:5">
      <c r="A28" s="61">
        <v>42741</v>
      </c>
      <c r="B28" s="62">
        <v>201701000003</v>
      </c>
      <c r="C28" t="s">
        <v>1193</v>
      </c>
      <c r="D28" s="20">
        <v>26062.400000000001</v>
      </c>
      <c r="E28" t="s">
        <v>72</v>
      </c>
    </row>
    <row r="29" spans="1:5">
      <c r="A29" s="61">
        <v>42751</v>
      </c>
      <c r="B29" s="62">
        <v>201701000004</v>
      </c>
      <c r="C29" t="s">
        <v>1194</v>
      </c>
      <c r="D29" s="20">
        <v>84112.06</v>
      </c>
      <c r="E29" t="s">
        <v>72</v>
      </c>
    </row>
    <row r="30" spans="1:5">
      <c r="A30" s="61">
        <v>42769</v>
      </c>
      <c r="B30" s="62">
        <v>201702000001</v>
      </c>
      <c r="C30" t="s">
        <v>1195</v>
      </c>
      <c r="D30" s="20">
        <v>84112.06</v>
      </c>
      <c r="E30" t="s">
        <v>72</v>
      </c>
    </row>
    <row r="31" spans="1:5">
      <c r="A31" s="61">
        <v>42772</v>
      </c>
      <c r="B31" s="62">
        <v>201702000002</v>
      </c>
      <c r="C31" t="s">
        <v>1196</v>
      </c>
      <c r="D31" s="20">
        <v>19045.02</v>
      </c>
      <c r="E31" t="s">
        <v>72</v>
      </c>
    </row>
    <row r="32" spans="1:5">
      <c r="A32" s="61">
        <v>42807</v>
      </c>
      <c r="B32" s="62">
        <v>201703000004</v>
      </c>
      <c r="C32" t="s">
        <v>1197</v>
      </c>
      <c r="D32" s="20">
        <v>88107.39</v>
      </c>
      <c r="E32" t="s">
        <v>72</v>
      </c>
    </row>
    <row r="33" spans="1:5">
      <c r="A33" s="61">
        <v>42825</v>
      </c>
      <c r="B33" s="62">
        <v>201703000007</v>
      </c>
      <c r="C33" t="s">
        <v>1198</v>
      </c>
      <c r="D33" s="20">
        <v>18194.54</v>
      </c>
      <c r="E33" t="s">
        <v>72</v>
      </c>
    </row>
    <row r="34" spans="1:5">
      <c r="A34" s="61">
        <v>42825</v>
      </c>
      <c r="B34" s="62">
        <v>201703000008</v>
      </c>
      <c r="C34" t="s">
        <v>1199</v>
      </c>
      <c r="D34" s="20">
        <v>75250.259999999995</v>
      </c>
      <c r="E34" t="s">
        <v>72</v>
      </c>
    </row>
    <row r="35" spans="1:5">
      <c r="A35" s="61">
        <v>42845</v>
      </c>
      <c r="B35" s="62">
        <v>201704000002</v>
      </c>
      <c r="C35" t="s">
        <v>1200</v>
      </c>
      <c r="D35" s="20">
        <v>9786.15</v>
      </c>
      <c r="E35" t="s">
        <v>72</v>
      </c>
    </row>
    <row r="36" spans="1:5">
      <c r="A36" s="61">
        <v>42902</v>
      </c>
      <c r="B36" s="62">
        <v>201706000004</v>
      </c>
      <c r="C36" t="s">
        <v>1201</v>
      </c>
      <c r="D36" s="20">
        <v>60782.67</v>
      </c>
      <c r="E36" t="s">
        <v>72</v>
      </c>
    </row>
    <row r="37" spans="1:5">
      <c r="A37" s="61">
        <v>42910</v>
      </c>
      <c r="B37" s="62">
        <v>201706000005</v>
      </c>
      <c r="C37" t="s">
        <v>1202</v>
      </c>
      <c r="D37" s="20">
        <v>30040.02</v>
      </c>
      <c r="E37" t="s">
        <v>72</v>
      </c>
    </row>
    <row r="38" spans="1:5">
      <c r="A38" s="61">
        <v>42915</v>
      </c>
      <c r="B38" s="62">
        <v>201706000006</v>
      </c>
      <c r="C38" t="s">
        <v>1203</v>
      </c>
      <c r="D38" s="20">
        <v>25384.61</v>
      </c>
      <c r="E38" t="s">
        <v>72</v>
      </c>
    </row>
    <row r="39" spans="1:5">
      <c r="A39" s="61">
        <v>42928</v>
      </c>
      <c r="B39" s="62">
        <v>201707000001</v>
      </c>
      <c r="C39" t="s">
        <v>1204</v>
      </c>
      <c r="D39" s="20">
        <v>51638.8</v>
      </c>
      <c r="E39" t="s">
        <v>72</v>
      </c>
    </row>
    <row r="40" spans="1:5">
      <c r="A40" s="61">
        <v>42933</v>
      </c>
      <c r="B40" s="62">
        <v>201707000002</v>
      </c>
      <c r="C40" t="s">
        <v>1205</v>
      </c>
      <c r="D40" s="20">
        <v>71063.05</v>
      </c>
      <c r="E40" t="s">
        <v>72</v>
      </c>
    </row>
    <row r="41" spans="1:5">
      <c r="A41" s="61">
        <v>42983</v>
      </c>
      <c r="B41" s="62">
        <v>201709000003</v>
      </c>
      <c r="C41" t="s">
        <v>1206</v>
      </c>
      <c r="D41" s="20">
        <v>25736.400000000001</v>
      </c>
      <c r="E41" t="s">
        <v>72</v>
      </c>
    </row>
    <row r="42" spans="1:5">
      <c r="A42" s="61">
        <v>43003</v>
      </c>
      <c r="B42" s="62">
        <v>201709000004</v>
      </c>
      <c r="C42" t="s">
        <v>1207</v>
      </c>
      <c r="D42" s="20">
        <v>84562.66</v>
      </c>
      <c r="E42" t="s">
        <v>72</v>
      </c>
    </row>
    <row r="43" spans="1:5">
      <c r="A43" s="63">
        <v>43055</v>
      </c>
      <c r="B43" s="64">
        <v>201711000006</v>
      </c>
      <c r="C43" s="65" t="s">
        <v>1208</v>
      </c>
      <c r="D43" s="66">
        <v>182042.53</v>
      </c>
      <c r="E43" s="65" t="s">
        <v>72</v>
      </c>
    </row>
    <row r="44" spans="1:5">
      <c r="A44" s="61">
        <v>43063</v>
      </c>
      <c r="B44" s="62">
        <v>201711000009</v>
      </c>
      <c r="C44" t="s">
        <v>1209</v>
      </c>
      <c r="D44" s="20">
        <v>10294.129999999999</v>
      </c>
      <c r="E44" t="s">
        <v>72</v>
      </c>
    </row>
    <row r="45" spans="1:5">
      <c r="A45" s="61">
        <v>43067</v>
      </c>
      <c r="B45" s="62">
        <v>201711000010</v>
      </c>
      <c r="C45" t="s">
        <v>1210</v>
      </c>
      <c r="D45" s="20">
        <v>8404.17</v>
      </c>
      <c r="E45" t="s">
        <v>72</v>
      </c>
    </row>
    <row r="46" spans="1:5">
      <c r="A46" s="63">
        <v>42734</v>
      </c>
      <c r="B46" s="64">
        <v>201612000002</v>
      </c>
      <c r="C46" s="65" t="s">
        <v>1211</v>
      </c>
      <c r="D46" s="66">
        <v>20000</v>
      </c>
      <c r="E46" s="65" t="s">
        <v>272</v>
      </c>
    </row>
    <row r="47" spans="1:5">
      <c r="A47" s="63">
        <v>42734</v>
      </c>
      <c r="B47" s="64">
        <v>201612000003</v>
      </c>
      <c r="C47" s="65" t="s">
        <v>1212</v>
      </c>
      <c r="D47" s="66">
        <v>40000</v>
      </c>
      <c r="E47" s="65" t="s">
        <v>1025</v>
      </c>
    </row>
    <row r="48" spans="1:5">
      <c r="A48" s="61">
        <v>42063</v>
      </c>
      <c r="B48" s="62">
        <v>201502000001</v>
      </c>
      <c r="C48" t="s">
        <v>1213</v>
      </c>
      <c r="D48" s="20">
        <v>10924.56</v>
      </c>
      <c r="E48" t="s">
        <v>161</v>
      </c>
    </row>
    <row r="49" spans="1:5">
      <c r="A49" s="61">
        <v>42094</v>
      </c>
      <c r="B49" s="62">
        <v>201503000001</v>
      </c>
      <c r="C49" t="s">
        <v>1214</v>
      </c>
      <c r="D49" s="20">
        <v>17328.939999999999</v>
      </c>
      <c r="E49" t="s">
        <v>161</v>
      </c>
    </row>
    <row r="50" spans="1:5">
      <c r="A50" s="61">
        <v>42124</v>
      </c>
      <c r="B50" s="62">
        <v>201504000001</v>
      </c>
      <c r="C50" t="s">
        <v>1214</v>
      </c>
      <c r="D50" s="20">
        <v>16746.5</v>
      </c>
      <c r="E50" t="s">
        <v>161</v>
      </c>
    </row>
    <row r="51" spans="1:5">
      <c r="A51" s="61">
        <v>42460</v>
      </c>
      <c r="B51" s="62">
        <v>201603000002</v>
      </c>
      <c r="C51" t="s">
        <v>1214</v>
      </c>
      <c r="D51" s="20">
        <v>10000</v>
      </c>
      <c r="E51" t="s">
        <v>161</v>
      </c>
    </row>
    <row r="52" spans="1:5">
      <c r="A52" s="61">
        <v>42551</v>
      </c>
      <c r="B52" s="62">
        <v>201606000004</v>
      </c>
      <c r="C52" t="s">
        <v>1214</v>
      </c>
      <c r="D52" s="20">
        <v>10000</v>
      </c>
      <c r="E52" t="s">
        <v>161</v>
      </c>
    </row>
    <row r="53" spans="1:5">
      <c r="A53" s="63">
        <v>42582</v>
      </c>
      <c r="B53" s="64">
        <v>201607000009</v>
      </c>
      <c r="C53" s="65" t="s">
        <v>1214</v>
      </c>
      <c r="D53" s="66">
        <v>10000</v>
      </c>
      <c r="E53" s="65" t="s">
        <v>161</v>
      </c>
    </row>
    <row r="54" spans="1:5">
      <c r="A54" s="61">
        <v>42613</v>
      </c>
      <c r="B54" s="62">
        <v>201608000005</v>
      </c>
      <c r="C54" t="s">
        <v>1214</v>
      </c>
      <c r="D54" s="20">
        <v>10000</v>
      </c>
      <c r="E54" t="s">
        <v>161</v>
      </c>
    </row>
    <row r="55" spans="1:5">
      <c r="A55" s="61">
        <v>42643</v>
      </c>
      <c r="B55" s="62">
        <v>201609000002</v>
      </c>
      <c r="C55" t="s">
        <v>1214</v>
      </c>
      <c r="D55" s="20">
        <v>10000</v>
      </c>
      <c r="E55" t="s">
        <v>161</v>
      </c>
    </row>
    <row r="56" spans="1:5">
      <c r="A56" s="63">
        <v>42766</v>
      </c>
      <c r="B56" s="64">
        <v>201701000005</v>
      </c>
      <c r="C56" s="65" t="s">
        <v>1214</v>
      </c>
      <c r="D56" s="66">
        <v>15000</v>
      </c>
      <c r="E56" s="65" t="s">
        <v>161</v>
      </c>
    </row>
    <row r="57" spans="1:5">
      <c r="A57" s="61">
        <v>42794</v>
      </c>
      <c r="B57" s="62">
        <v>201702000003</v>
      </c>
      <c r="C57" t="s">
        <v>1214</v>
      </c>
      <c r="D57" s="20">
        <v>10000</v>
      </c>
      <c r="E57" t="s">
        <v>161</v>
      </c>
    </row>
    <row r="58" spans="1:5">
      <c r="A58" s="61">
        <v>42825</v>
      </c>
      <c r="B58" s="62">
        <v>201703000009</v>
      </c>
      <c r="C58" t="s">
        <v>1214</v>
      </c>
      <c r="D58" s="20">
        <v>15000</v>
      </c>
      <c r="E58" t="s">
        <v>161</v>
      </c>
    </row>
    <row r="59" spans="1:5">
      <c r="A59" s="61">
        <v>43039</v>
      </c>
      <c r="B59" s="62">
        <v>201710000001</v>
      </c>
      <c r="C59" t="s">
        <v>1214</v>
      </c>
      <c r="D59" s="20">
        <v>15000</v>
      </c>
      <c r="E59" t="s">
        <v>161</v>
      </c>
    </row>
  </sheetData>
  <phoneticPr fontId="4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49"/>
  <sheetViews>
    <sheetView workbookViewId="0">
      <selection activeCell="Q15" sqref="Q15"/>
    </sheetView>
  </sheetViews>
  <sheetFormatPr defaultColWidth="9" defaultRowHeight="14.4"/>
  <sheetData>
    <row r="1" spans="1:11">
      <c r="A1" s="41" t="s">
        <v>58</v>
      </c>
      <c r="B1" s="41" t="s">
        <v>53</v>
      </c>
      <c r="C1" s="41"/>
      <c r="D1" s="41"/>
      <c r="E1" s="41" t="s">
        <v>59</v>
      </c>
      <c r="F1" s="42" t="s">
        <v>883</v>
      </c>
      <c r="G1" s="41" t="s">
        <v>730</v>
      </c>
      <c r="H1" s="41" t="s">
        <v>1708</v>
      </c>
      <c r="I1" s="51" t="s">
        <v>1709</v>
      </c>
      <c r="J1" s="52" t="s">
        <v>61</v>
      </c>
      <c r="K1" s="53" t="s">
        <v>1215</v>
      </c>
    </row>
    <row r="2" spans="1:11">
      <c r="A2" s="43" t="s">
        <v>731</v>
      </c>
      <c r="B2" s="43" t="s">
        <v>732</v>
      </c>
      <c r="C2" s="43" t="str">
        <f>A2&amp;B2</f>
        <v>2015-01-31记-9</v>
      </c>
      <c r="D2" s="43">
        <f>VLOOKUP(C2,[2]专项!$C$3:$F$115,4,0)</f>
        <v>290</v>
      </c>
      <c r="E2" s="43" t="s">
        <v>72</v>
      </c>
      <c r="F2" s="44">
        <v>290</v>
      </c>
      <c r="G2" s="45" t="s">
        <v>72</v>
      </c>
      <c r="H2" s="45" t="s">
        <v>72</v>
      </c>
      <c r="I2" s="54" t="s">
        <v>69</v>
      </c>
      <c r="J2" s="52" t="s">
        <v>72</v>
      </c>
      <c r="K2" s="53"/>
    </row>
    <row r="3" spans="1:11">
      <c r="A3" s="46" t="s">
        <v>733</v>
      </c>
      <c r="B3" s="46" t="s">
        <v>734</v>
      </c>
      <c r="C3" s="43" t="str">
        <f t="shared" ref="C3:C66" si="0">A3&amp;B3</f>
        <v>2015-05-31记-2</v>
      </c>
      <c r="D3" s="43">
        <f>VLOOKUP(C3,[2]专项!$C$3:$F$115,4,0)</f>
        <v>371</v>
      </c>
      <c r="E3" s="46" t="s">
        <v>735</v>
      </c>
      <c r="F3" s="47">
        <v>371</v>
      </c>
      <c r="G3" s="45" t="s">
        <v>179</v>
      </c>
      <c r="H3" s="45" t="s">
        <v>179</v>
      </c>
      <c r="I3" s="54" t="s">
        <v>69</v>
      </c>
      <c r="J3" s="52" t="s">
        <v>72</v>
      </c>
      <c r="K3" s="53"/>
    </row>
    <row r="4" spans="1:11">
      <c r="A4" s="46" t="s">
        <v>736</v>
      </c>
      <c r="B4" s="46" t="s">
        <v>737</v>
      </c>
      <c r="C4" s="43" t="str">
        <f t="shared" si="0"/>
        <v>2015-06-30记-28</v>
      </c>
      <c r="D4" s="43">
        <f>VLOOKUP(C4,[2]专项!$C$3:$F$115,4,0)</f>
        <v>250</v>
      </c>
      <c r="E4" s="46" t="s">
        <v>738</v>
      </c>
      <c r="F4" s="47">
        <v>250</v>
      </c>
      <c r="G4" s="45" t="s">
        <v>72</v>
      </c>
      <c r="H4" s="45" t="s">
        <v>72</v>
      </c>
      <c r="I4" s="54" t="s">
        <v>69</v>
      </c>
      <c r="J4" s="52" t="s">
        <v>72</v>
      </c>
      <c r="K4" s="53"/>
    </row>
    <row r="5" spans="1:11">
      <c r="A5" s="46" t="s">
        <v>739</v>
      </c>
      <c r="B5" s="46" t="s">
        <v>740</v>
      </c>
      <c r="C5" s="43" t="str">
        <f t="shared" si="0"/>
        <v>2015-07-31记-17</v>
      </c>
      <c r="D5" s="43">
        <f>VLOOKUP(C5,[2]专项!$C$3:$F$115,4,0)</f>
        <v>118</v>
      </c>
      <c r="E5" s="46" t="s">
        <v>741</v>
      </c>
      <c r="F5" s="47">
        <v>118</v>
      </c>
      <c r="G5" s="45" t="s">
        <v>72</v>
      </c>
      <c r="H5" s="45" t="s">
        <v>72</v>
      </c>
      <c r="I5" s="54" t="s">
        <v>69</v>
      </c>
      <c r="J5" s="52" t="s">
        <v>72</v>
      </c>
      <c r="K5" s="53"/>
    </row>
    <row r="6" spans="1:11">
      <c r="A6" s="46" t="s">
        <v>739</v>
      </c>
      <c r="B6" s="46" t="s">
        <v>742</v>
      </c>
      <c r="C6" s="43" t="str">
        <f t="shared" si="0"/>
        <v>2015-07-31记-18</v>
      </c>
      <c r="D6" s="43">
        <f>VLOOKUP(C6,[2]专项!$C$3:$F$115,4,0)</f>
        <v>261</v>
      </c>
      <c r="E6" s="46" t="s">
        <v>741</v>
      </c>
      <c r="F6" s="47">
        <v>261</v>
      </c>
      <c r="G6" s="45" t="s">
        <v>72</v>
      </c>
      <c r="H6" s="45" t="s">
        <v>72</v>
      </c>
      <c r="I6" s="54" t="s">
        <v>69</v>
      </c>
      <c r="J6" s="52" t="s">
        <v>72</v>
      </c>
      <c r="K6" s="53"/>
    </row>
    <row r="7" spans="1:11">
      <c r="A7" s="46" t="s">
        <v>739</v>
      </c>
      <c r="B7" s="46" t="s">
        <v>743</v>
      </c>
      <c r="C7" s="43" t="str">
        <f t="shared" si="0"/>
        <v>2015-07-31记-21</v>
      </c>
      <c r="D7" s="43">
        <f>VLOOKUP(C7,[2]专项!$C$3:$F$115,4,0)</f>
        <v>130</v>
      </c>
      <c r="E7" s="46" t="s">
        <v>744</v>
      </c>
      <c r="F7" s="47">
        <v>130</v>
      </c>
      <c r="G7" s="45" t="s">
        <v>72</v>
      </c>
      <c r="H7" s="45" t="s">
        <v>72</v>
      </c>
      <c r="I7" s="54" t="s">
        <v>69</v>
      </c>
      <c r="J7" s="52" t="s">
        <v>72</v>
      </c>
      <c r="K7" s="53"/>
    </row>
    <row r="8" spans="1:11">
      <c r="A8" s="46" t="s">
        <v>745</v>
      </c>
      <c r="B8" s="46" t="s">
        <v>742</v>
      </c>
      <c r="C8" s="43" t="str">
        <f t="shared" si="0"/>
        <v>2015-08-28记-18</v>
      </c>
      <c r="D8" s="43">
        <f>VLOOKUP(C8,[2]专项!$C$3:$F$115,4,0)</f>
        <v>960.9</v>
      </c>
      <c r="E8" s="46" t="s">
        <v>746</v>
      </c>
      <c r="F8" s="47">
        <v>960.9</v>
      </c>
      <c r="G8" s="45" t="s">
        <v>72</v>
      </c>
      <c r="H8" s="45" t="s">
        <v>72</v>
      </c>
      <c r="I8" s="54" t="s">
        <v>69</v>
      </c>
      <c r="J8" s="52" t="s">
        <v>72</v>
      </c>
      <c r="K8" s="53"/>
    </row>
    <row r="9" spans="1:11">
      <c r="A9" s="46" t="s">
        <v>747</v>
      </c>
      <c r="B9" s="46" t="s">
        <v>748</v>
      </c>
      <c r="C9" s="43" t="str">
        <f t="shared" si="0"/>
        <v>2015-09-30记-35</v>
      </c>
      <c r="D9" s="43">
        <f>VLOOKUP(C9,[2]专项!$C$3:$F$115,4,0)</f>
        <v>11470</v>
      </c>
      <c r="E9" s="46" t="s">
        <v>749</v>
      </c>
      <c r="F9" s="47">
        <v>11470</v>
      </c>
      <c r="G9" s="45" t="s">
        <v>72</v>
      </c>
      <c r="H9" s="45" t="s">
        <v>72</v>
      </c>
      <c r="I9" s="54" t="s">
        <v>69</v>
      </c>
      <c r="J9" s="52" t="s">
        <v>72</v>
      </c>
      <c r="K9" s="53" t="s">
        <v>1077</v>
      </c>
    </row>
    <row r="10" spans="1:11">
      <c r="A10" s="46" t="s">
        <v>747</v>
      </c>
      <c r="B10" s="46" t="s">
        <v>751</v>
      </c>
      <c r="C10" s="43" t="str">
        <f t="shared" si="0"/>
        <v>2015-09-30记-37</v>
      </c>
      <c r="D10" s="43">
        <f>VLOOKUP(C10,[2]专项!$C$3:$F$115,4,0)</f>
        <v>10000</v>
      </c>
      <c r="E10" s="46" t="s">
        <v>752</v>
      </c>
      <c r="F10" s="47">
        <v>10000</v>
      </c>
      <c r="G10" s="45" t="s">
        <v>72</v>
      </c>
      <c r="H10" s="45" t="s">
        <v>72</v>
      </c>
      <c r="I10" s="54" t="s">
        <v>69</v>
      </c>
      <c r="J10" s="52" t="s">
        <v>72</v>
      </c>
      <c r="K10" s="53" t="s">
        <v>1077</v>
      </c>
    </row>
    <row r="11" spans="1:11">
      <c r="A11" s="46" t="s">
        <v>754</v>
      </c>
      <c r="B11" s="46" t="s">
        <v>755</v>
      </c>
      <c r="C11" s="43" t="str">
        <f t="shared" si="0"/>
        <v>2015-10-31记-13</v>
      </c>
      <c r="D11" s="43">
        <f>VLOOKUP(C11,[2]专项!$C$3:$F$115,4,0)</f>
        <v>18900</v>
      </c>
      <c r="E11" s="46" t="s">
        <v>756</v>
      </c>
      <c r="F11" s="47">
        <v>18900</v>
      </c>
      <c r="G11" s="45" t="s">
        <v>72</v>
      </c>
      <c r="H11" s="45" t="s">
        <v>72</v>
      </c>
      <c r="I11" s="54" t="s">
        <v>69</v>
      </c>
      <c r="J11" s="52" t="s">
        <v>72</v>
      </c>
      <c r="K11" s="53" t="s">
        <v>1077</v>
      </c>
    </row>
    <row r="12" spans="1:11">
      <c r="A12" s="46" t="s">
        <v>758</v>
      </c>
      <c r="B12" s="46" t="s">
        <v>737</v>
      </c>
      <c r="C12" s="43" t="str">
        <f t="shared" si="0"/>
        <v>2015-11-30记-28</v>
      </c>
      <c r="D12" s="43">
        <f>VLOOKUP(C12,[2]专项!$C$3:$F$115,4,0)</f>
        <v>5000</v>
      </c>
      <c r="E12" s="46" t="s">
        <v>759</v>
      </c>
      <c r="F12" s="47">
        <v>5000</v>
      </c>
      <c r="G12" s="45" t="s">
        <v>72</v>
      </c>
      <c r="H12" s="45" t="s">
        <v>72</v>
      </c>
      <c r="I12" s="54" t="s">
        <v>69</v>
      </c>
      <c r="J12" s="52" t="s">
        <v>72</v>
      </c>
      <c r="K12" s="53"/>
    </row>
    <row r="13" spans="1:11">
      <c r="A13" s="46" t="s">
        <v>760</v>
      </c>
      <c r="B13" s="46" t="s">
        <v>761</v>
      </c>
      <c r="C13" s="43" t="str">
        <f t="shared" si="0"/>
        <v>2015-12-30记-31</v>
      </c>
      <c r="D13" s="43">
        <f>VLOOKUP(C13,[2]专项!$C$3:$F$115,4,0)</f>
        <v>3600</v>
      </c>
      <c r="E13" s="46" t="s">
        <v>756</v>
      </c>
      <c r="F13" s="47">
        <v>3600</v>
      </c>
      <c r="G13" s="45" t="s">
        <v>72</v>
      </c>
      <c r="H13" s="45" t="s">
        <v>72</v>
      </c>
      <c r="I13" s="54" t="s">
        <v>69</v>
      </c>
      <c r="J13" s="52" t="s">
        <v>72</v>
      </c>
      <c r="K13" s="53"/>
    </row>
    <row r="14" spans="1:11">
      <c r="A14" s="46" t="s">
        <v>760</v>
      </c>
      <c r="B14" s="46" t="s">
        <v>762</v>
      </c>
      <c r="C14" s="43" t="str">
        <f t="shared" si="0"/>
        <v>2015-12-30记-7</v>
      </c>
      <c r="D14" s="43">
        <f>VLOOKUP(C14,[2]专项!$C$3:$F$115,4,0)</f>
        <v>165.5</v>
      </c>
      <c r="E14" s="46" t="s">
        <v>763</v>
      </c>
      <c r="F14" s="47">
        <v>165.5</v>
      </c>
      <c r="G14" s="45" t="s">
        <v>72</v>
      </c>
      <c r="H14" s="45" t="s">
        <v>72</v>
      </c>
      <c r="I14" s="54" t="s">
        <v>69</v>
      </c>
      <c r="J14" s="52" t="s">
        <v>72</v>
      </c>
      <c r="K14" s="53"/>
    </row>
    <row r="15" spans="1:11">
      <c r="A15" s="46" t="s">
        <v>760</v>
      </c>
      <c r="B15" s="46" t="s">
        <v>732</v>
      </c>
      <c r="C15" s="43" t="str">
        <f t="shared" si="0"/>
        <v>2015-12-30记-9</v>
      </c>
      <c r="D15" s="43">
        <f>VLOOKUP(C15,[2]专项!$C$3:$F$115,4,0)</f>
        <v>800</v>
      </c>
      <c r="E15" s="46" t="s">
        <v>764</v>
      </c>
      <c r="F15" s="47">
        <v>800</v>
      </c>
      <c r="G15" s="45" t="s">
        <v>72</v>
      </c>
      <c r="H15" s="45" t="s">
        <v>72</v>
      </c>
      <c r="I15" s="54" t="s">
        <v>69</v>
      </c>
      <c r="J15" s="52" t="s">
        <v>72</v>
      </c>
      <c r="K15" s="53"/>
    </row>
    <row r="16" spans="1:11">
      <c r="A16" s="46" t="s">
        <v>765</v>
      </c>
      <c r="B16" s="46" t="s">
        <v>766</v>
      </c>
      <c r="C16" s="43" t="str">
        <f t="shared" si="0"/>
        <v>2016-01-30记-22</v>
      </c>
      <c r="D16" s="43">
        <f>VLOOKUP(C16,[2]专项!$C$3:$F$115,4,0)</f>
        <v>1902</v>
      </c>
      <c r="E16" s="46" t="s">
        <v>767</v>
      </c>
      <c r="F16" s="47">
        <v>1902</v>
      </c>
      <c r="G16" s="45" t="s">
        <v>72</v>
      </c>
      <c r="H16" s="45" t="s">
        <v>72</v>
      </c>
      <c r="I16" s="54" t="s">
        <v>69</v>
      </c>
      <c r="J16" s="52" t="s">
        <v>72</v>
      </c>
      <c r="K16" s="53"/>
    </row>
    <row r="17" spans="1:11">
      <c r="A17" s="46" t="s">
        <v>765</v>
      </c>
      <c r="B17" s="46" t="s">
        <v>768</v>
      </c>
      <c r="C17" s="43" t="str">
        <f t="shared" si="0"/>
        <v>2016-01-30记-24</v>
      </c>
      <c r="D17" s="43">
        <f>VLOOKUP(C17,[2]专项!$C$3:$F$115,4,0)</f>
        <v>1154</v>
      </c>
      <c r="E17" s="46" t="s">
        <v>769</v>
      </c>
      <c r="F17" s="47">
        <v>1154</v>
      </c>
      <c r="G17" s="45" t="s">
        <v>72</v>
      </c>
      <c r="H17" s="45" t="s">
        <v>72</v>
      </c>
      <c r="I17" s="54" t="s">
        <v>69</v>
      </c>
      <c r="J17" s="52" t="s">
        <v>72</v>
      </c>
      <c r="K17" s="53"/>
    </row>
    <row r="18" spans="1:11">
      <c r="A18" s="46" t="s">
        <v>765</v>
      </c>
      <c r="B18" s="46" t="s">
        <v>748</v>
      </c>
      <c r="C18" s="43" t="str">
        <f t="shared" si="0"/>
        <v>2016-01-30记-35</v>
      </c>
      <c r="D18" s="43">
        <f>VLOOKUP(C18,[2]专项!$C$3:$F$115,4,0)</f>
        <v>1700</v>
      </c>
      <c r="E18" s="46" t="s">
        <v>770</v>
      </c>
      <c r="F18" s="47">
        <v>1700</v>
      </c>
      <c r="G18" s="45" t="s">
        <v>72</v>
      </c>
      <c r="H18" s="45" t="s">
        <v>72</v>
      </c>
      <c r="I18" s="54" t="s">
        <v>69</v>
      </c>
      <c r="J18" s="52" t="s">
        <v>72</v>
      </c>
      <c r="K18" s="53"/>
    </row>
    <row r="19" spans="1:11">
      <c r="A19" s="48" t="s">
        <v>771</v>
      </c>
      <c r="B19" s="48" t="s">
        <v>772</v>
      </c>
      <c r="C19" s="43" t="str">
        <f t="shared" si="0"/>
        <v>2016-02-29记-11</v>
      </c>
      <c r="D19" s="43">
        <f>VLOOKUP(C19,[2]专项!$C$3:$F$115,4,0)</f>
        <v>500</v>
      </c>
      <c r="E19" s="48" t="s">
        <v>72</v>
      </c>
      <c r="F19" s="49">
        <v>500</v>
      </c>
      <c r="G19" s="45" t="s">
        <v>72</v>
      </c>
      <c r="H19" s="45" t="s">
        <v>72</v>
      </c>
      <c r="I19" s="54" t="s">
        <v>69</v>
      </c>
      <c r="J19" s="52" t="s">
        <v>72</v>
      </c>
      <c r="K19" s="53"/>
    </row>
    <row r="20" spans="1:11">
      <c r="A20" s="48" t="s">
        <v>771</v>
      </c>
      <c r="B20" s="48" t="s">
        <v>773</v>
      </c>
      <c r="C20" s="43" t="str">
        <f t="shared" si="0"/>
        <v>2016-02-29记-8</v>
      </c>
      <c r="D20" s="43">
        <f>VLOOKUP(C20,[2]专项!$C$3:$F$115,4,0)</f>
        <v>1200</v>
      </c>
      <c r="E20" s="48" t="s">
        <v>774</v>
      </c>
      <c r="F20" s="49">
        <v>1200</v>
      </c>
      <c r="G20" s="45" t="s">
        <v>72</v>
      </c>
      <c r="H20" s="45" t="s">
        <v>72</v>
      </c>
      <c r="I20" s="54" t="s">
        <v>69</v>
      </c>
      <c r="J20" s="52" t="s">
        <v>72</v>
      </c>
      <c r="K20" s="53"/>
    </row>
    <row r="21" spans="1:11">
      <c r="A21" s="50" t="s">
        <v>775</v>
      </c>
      <c r="B21" s="50" t="s">
        <v>776</v>
      </c>
      <c r="C21" s="43" t="str">
        <f t="shared" si="0"/>
        <v>2016-10-31记-4</v>
      </c>
      <c r="D21" s="43" t="e">
        <f>VLOOKUP(C21,[2]专项!$C$3:$F$115,4,0)</f>
        <v>#N/A</v>
      </c>
      <c r="E21" s="50" t="s">
        <v>777</v>
      </c>
      <c r="F21" s="47">
        <v>3200</v>
      </c>
      <c r="G21" s="45" t="s">
        <v>72</v>
      </c>
      <c r="H21" s="45" t="s">
        <v>72</v>
      </c>
      <c r="I21" s="54" t="s">
        <v>69</v>
      </c>
      <c r="J21" s="52" t="s">
        <v>72</v>
      </c>
      <c r="K21" s="53"/>
    </row>
    <row r="22" spans="1:11">
      <c r="A22" s="46" t="s">
        <v>733</v>
      </c>
      <c r="B22" s="46" t="s">
        <v>742</v>
      </c>
      <c r="C22" s="43" t="str">
        <f t="shared" si="0"/>
        <v>2015-05-31记-18</v>
      </c>
      <c r="D22" s="43">
        <f>VLOOKUP(C22,[2]专项!$C$3:$F$115,4,0)</f>
        <v>3270</v>
      </c>
      <c r="E22" s="46" t="s">
        <v>783</v>
      </c>
      <c r="F22" s="47">
        <v>3270</v>
      </c>
      <c r="G22" s="45" t="s">
        <v>1710</v>
      </c>
      <c r="H22" s="45" t="s">
        <v>1710</v>
      </c>
      <c r="I22" s="54" t="s">
        <v>69</v>
      </c>
      <c r="J22" s="52" t="s">
        <v>269</v>
      </c>
      <c r="K22" s="53"/>
    </row>
    <row r="23" spans="1:11">
      <c r="A23" s="46" t="s">
        <v>765</v>
      </c>
      <c r="B23" s="46" t="s">
        <v>784</v>
      </c>
      <c r="C23" s="43" t="str">
        <f t="shared" si="0"/>
        <v>2016-01-30记-33</v>
      </c>
      <c r="D23" s="43">
        <f>VLOOKUP(C23,[2]专项!$C$3:$F$115,4,0)</f>
        <v>2800</v>
      </c>
      <c r="E23" s="46" t="s">
        <v>785</v>
      </c>
      <c r="F23" s="47">
        <v>2800</v>
      </c>
      <c r="G23" s="45" t="s">
        <v>1710</v>
      </c>
      <c r="H23" s="45" t="s">
        <v>1710</v>
      </c>
      <c r="I23" s="54" t="s">
        <v>69</v>
      </c>
      <c r="J23" s="52" t="s">
        <v>269</v>
      </c>
      <c r="K23" s="53"/>
    </row>
    <row r="24" spans="1:11">
      <c r="A24" s="46" t="s">
        <v>765</v>
      </c>
      <c r="B24" s="46" t="s">
        <v>786</v>
      </c>
      <c r="C24" s="43" t="str">
        <f t="shared" si="0"/>
        <v>2016-01-30记-36</v>
      </c>
      <c r="D24" s="43">
        <f>VLOOKUP(C24,[2]专项!$C$3:$F$115,4,0)</f>
        <v>40500</v>
      </c>
      <c r="E24" s="46" t="s">
        <v>787</v>
      </c>
      <c r="F24" s="47">
        <v>40500</v>
      </c>
      <c r="G24" s="45" t="s">
        <v>1710</v>
      </c>
      <c r="H24" s="45" t="s">
        <v>1710</v>
      </c>
      <c r="I24" s="54" t="s">
        <v>69</v>
      </c>
      <c r="J24" s="52" t="s">
        <v>269</v>
      </c>
      <c r="K24" s="53" t="s">
        <v>1077</v>
      </c>
    </row>
    <row r="25" spans="1:11">
      <c r="A25" s="46" t="s">
        <v>765</v>
      </c>
      <c r="B25" s="46" t="s">
        <v>789</v>
      </c>
      <c r="C25" s="43" t="str">
        <f t="shared" si="0"/>
        <v>2016-01-30记-45</v>
      </c>
      <c r="D25" s="43">
        <f>VLOOKUP(C25,[2]专项!$C$3:$F$115,4,0)</f>
        <v>10000</v>
      </c>
      <c r="E25" s="46" t="s">
        <v>790</v>
      </c>
      <c r="F25" s="47">
        <v>10000</v>
      </c>
      <c r="G25" s="45" t="s">
        <v>1710</v>
      </c>
      <c r="H25" s="45" t="s">
        <v>1710</v>
      </c>
      <c r="I25" s="54" t="s">
        <v>69</v>
      </c>
      <c r="J25" s="52" t="s">
        <v>269</v>
      </c>
      <c r="K25" s="53" t="s">
        <v>1077</v>
      </c>
    </row>
    <row r="26" spans="1:11">
      <c r="A26" s="46" t="s">
        <v>765</v>
      </c>
      <c r="B26" s="46" t="s">
        <v>792</v>
      </c>
      <c r="C26" s="43" t="str">
        <f t="shared" si="0"/>
        <v>2016-01-30记-46</v>
      </c>
      <c r="D26" s="43">
        <f>VLOOKUP(C26,[2]专项!$C$3:$F$115,4,0)</f>
        <v>1900</v>
      </c>
      <c r="E26" s="46" t="s">
        <v>793</v>
      </c>
      <c r="F26" s="47">
        <v>1900</v>
      </c>
      <c r="G26" s="45" t="s">
        <v>1710</v>
      </c>
      <c r="H26" s="45" t="s">
        <v>1710</v>
      </c>
      <c r="I26" s="54" t="s">
        <v>69</v>
      </c>
      <c r="J26" s="52" t="s">
        <v>269</v>
      </c>
      <c r="K26" s="53"/>
    </row>
    <row r="27" spans="1:11">
      <c r="A27" s="46" t="s">
        <v>765</v>
      </c>
      <c r="B27" s="46" t="s">
        <v>794</v>
      </c>
      <c r="C27" s="43" t="str">
        <f t="shared" si="0"/>
        <v>2016-01-30记-47</v>
      </c>
      <c r="D27" s="43">
        <f>VLOOKUP(C27,[2]专项!$C$3:$F$115,4,0)</f>
        <v>2600</v>
      </c>
      <c r="E27" s="46" t="s">
        <v>795</v>
      </c>
      <c r="F27" s="47">
        <v>2600</v>
      </c>
      <c r="G27" s="45" t="s">
        <v>1710</v>
      </c>
      <c r="H27" s="45" t="s">
        <v>1710</v>
      </c>
      <c r="I27" s="54" t="s">
        <v>69</v>
      </c>
      <c r="J27" s="52" t="s">
        <v>269</v>
      </c>
      <c r="K27" s="53"/>
    </row>
    <row r="28" spans="1:11">
      <c r="A28" s="48" t="s">
        <v>771</v>
      </c>
      <c r="B28" s="48" t="s">
        <v>796</v>
      </c>
      <c r="C28" s="43" t="str">
        <f t="shared" si="0"/>
        <v>2016-02-29记-10</v>
      </c>
      <c r="D28" s="43">
        <f>VLOOKUP(C28,[2]专项!$C$3:$F$115,4,0)</f>
        <v>1800</v>
      </c>
      <c r="E28" s="48" t="s">
        <v>797</v>
      </c>
      <c r="F28" s="49">
        <v>1800</v>
      </c>
      <c r="G28" s="45" t="s">
        <v>1710</v>
      </c>
      <c r="H28" s="45" t="s">
        <v>1710</v>
      </c>
      <c r="I28" s="54" t="s">
        <v>69</v>
      </c>
      <c r="J28" s="52" t="s">
        <v>269</v>
      </c>
      <c r="K28" s="53"/>
    </row>
    <row r="29" spans="1:11">
      <c r="A29" s="50" t="s">
        <v>798</v>
      </c>
      <c r="B29" s="50" t="s">
        <v>799</v>
      </c>
      <c r="C29" s="43" t="str">
        <f t="shared" si="0"/>
        <v>2016-04-30记-6</v>
      </c>
      <c r="D29" s="43">
        <f>VLOOKUP(C29,[2]专项!$C$3:$F$115,4,0)</f>
        <v>310</v>
      </c>
      <c r="E29" s="50" t="s">
        <v>800</v>
      </c>
      <c r="F29" s="47">
        <v>310</v>
      </c>
      <c r="G29" s="45" t="s">
        <v>1710</v>
      </c>
      <c r="H29" s="45" t="s">
        <v>1710</v>
      </c>
      <c r="I29" s="54" t="s">
        <v>69</v>
      </c>
      <c r="J29" s="52" t="s">
        <v>269</v>
      </c>
      <c r="K29" s="53"/>
    </row>
    <row r="30" spans="1:11">
      <c r="A30" s="50" t="s">
        <v>801</v>
      </c>
      <c r="B30" s="50" t="s">
        <v>772</v>
      </c>
      <c r="C30" s="43" t="str">
        <f t="shared" si="0"/>
        <v>2017-06-30记-11</v>
      </c>
      <c r="D30" s="43" t="e">
        <f>VLOOKUP(C30,[2]专项!$C$3:$F$115,4,0)</f>
        <v>#N/A</v>
      </c>
      <c r="E30" s="50" t="s">
        <v>802</v>
      </c>
      <c r="F30" s="47">
        <v>480</v>
      </c>
      <c r="G30" s="45" t="s">
        <v>1710</v>
      </c>
      <c r="H30" s="45" t="s">
        <v>1710</v>
      </c>
      <c r="I30" s="54" t="s">
        <v>69</v>
      </c>
      <c r="J30" s="52" t="s">
        <v>269</v>
      </c>
      <c r="K30" s="53"/>
    </row>
    <row r="31" spans="1:11">
      <c r="A31" s="43" t="s">
        <v>731</v>
      </c>
      <c r="B31" s="43" t="s">
        <v>796</v>
      </c>
      <c r="C31" s="43" t="str">
        <f t="shared" si="0"/>
        <v>2015-01-31记-10</v>
      </c>
      <c r="D31" s="43">
        <f>VLOOKUP(C31,[2]专项!$C$3:$F$115,4,0)</f>
        <v>791</v>
      </c>
      <c r="E31" s="43" t="s">
        <v>803</v>
      </c>
      <c r="F31" s="44">
        <v>791</v>
      </c>
      <c r="G31" s="45" t="s">
        <v>179</v>
      </c>
      <c r="H31" s="45" t="s">
        <v>179</v>
      </c>
      <c r="I31" s="54" t="s">
        <v>69</v>
      </c>
      <c r="J31" s="55" t="s">
        <v>179</v>
      </c>
      <c r="K31" s="53"/>
    </row>
    <row r="32" spans="1:11">
      <c r="A32" s="43" t="s">
        <v>731</v>
      </c>
      <c r="B32" s="43" t="s">
        <v>772</v>
      </c>
      <c r="C32" s="43" t="str">
        <f t="shared" si="0"/>
        <v>2015-01-31记-11</v>
      </c>
      <c r="D32" s="43">
        <f>VLOOKUP(C32,[2]专项!$C$3:$F$115,4,0)</f>
        <v>230</v>
      </c>
      <c r="E32" s="43" t="s">
        <v>803</v>
      </c>
      <c r="F32" s="44">
        <v>230</v>
      </c>
      <c r="G32" s="45" t="s">
        <v>179</v>
      </c>
      <c r="H32" s="45" t="s">
        <v>179</v>
      </c>
      <c r="I32" s="54" t="s">
        <v>69</v>
      </c>
      <c r="J32" s="55" t="s">
        <v>179</v>
      </c>
      <c r="K32" s="53"/>
    </row>
    <row r="33" spans="1:11">
      <c r="A33" s="43" t="s">
        <v>731</v>
      </c>
      <c r="B33" s="43" t="s">
        <v>804</v>
      </c>
      <c r="C33" s="43" t="str">
        <f t="shared" si="0"/>
        <v>2015-01-31记-14</v>
      </c>
      <c r="D33" s="43">
        <f>VLOOKUP(C33,[2]专项!$C$3:$F$115,4,0)</f>
        <v>1500</v>
      </c>
      <c r="E33" s="43" t="s">
        <v>805</v>
      </c>
      <c r="F33" s="44">
        <v>1500</v>
      </c>
      <c r="G33" s="45" t="s">
        <v>179</v>
      </c>
      <c r="H33" s="45" t="s">
        <v>179</v>
      </c>
      <c r="I33" s="54" t="s">
        <v>69</v>
      </c>
      <c r="J33" s="55" t="s">
        <v>179</v>
      </c>
      <c r="K33" s="53"/>
    </row>
    <row r="34" spans="1:11">
      <c r="A34" s="43" t="s">
        <v>731</v>
      </c>
      <c r="B34" s="43" t="s">
        <v>734</v>
      </c>
      <c r="C34" s="43" t="str">
        <f t="shared" si="0"/>
        <v>2015-01-31记-2</v>
      </c>
      <c r="D34" s="43">
        <f>VLOOKUP(C34,[2]专项!$C$3:$F$115,4,0)</f>
        <v>237</v>
      </c>
      <c r="E34" s="43" t="s">
        <v>806</v>
      </c>
      <c r="F34" s="44">
        <v>237</v>
      </c>
      <c r="G34" s="45" t="s">
        <v>179</v>
      </c>
      <c r="H34" s="45" t="s">
        <v>179</v>
      </c>
      <c r="I34" s="54" t="s">
        <v>69</v>
      </c>
      <c r="J34" s="55" t="s">
        <v>179</v>
      </c>
      <c r="K34" s="53"/>
    </row>
    <row r="35" spans="1:11">
      <c r="A35" s="43" t="s">
        <v>731</v>
      </c>
      <c r="B35" s="43" t="s">
        <v>776</v>
      </c>
      <c r="C35" s="43" t="str">
        <f t="shared" si="0"/>
        <v>2015-01-31记-4</v>
      </c>
      <c r="D35" s="43">
        <f>VLOOKUP(C35,[2]专项!$C$3:$F$115,4,0)</f>
        <v>674</v>
      </c>
      <c r="E35" s="43" t="s">
        <v>807</v>
      </c>
      <c r="F35" s="44">
        <v>674</v>
      </c>
      <c r="G35" s="45" t="s">
        <v>179</v>
      </c>
      <c r="H35" s="45" t="s">
        <v>179</v>
      </c>
      <c r="I35" s="54" t="s">
        <v>69</v>
      </c>
      <c r="J35" s="55" t="s">
        <v>179</v>
      </c>
      <c r="K35" s="53"/>
    </row>
    <row r="36" spans="1:11">
      <c r="A36" s="43" t="s">
        <v>731</v>
      </c>
      <c r="B36" s="43" t="s">
        <v>778</v>
      </c>
      <c r="C36" s="43" t="str">
        <f t="shared" si="0"/>
        <v>2015-01-31记-5</v>
      </c>
      <c r="D36" s="43">
        <f>VLOOKUP(C36,[2]专项!$C$3:$F$115,4,0)</f>
        <v>242</v>
      </c>
      <c r="E36" s="43" t="s">
        <v>806</v>
      </c>
      <c r="F36" s="44">
        <v>242</v>
      </c>
      <c r="G36" s="45" t="s">
        <v>179</v>
      </c>
      <c r="H36" s="45" t="s">
        <v>179</v>
      </c>
      <c r="I36" s="54" t="s">
        <v>69</v>
      </c>
      <c r="J36" s="55" t="s">
        <v>179</v>
      </c>
      <c r="K36" s="53"/>
    </row>
    <row r="37" spans="1:11">
      <c r="A37" s="43" t="s">
        <v>731</v>
      </c>
      <c r="B37" s="43" t="s">
        <v>799</v>
      </c>
      <c r="C37" s="43" t="str">
        <f t="shared" si="0"/>
        <v>2015-01-31记-6</v>
      </c>
      <c r="D37" s="43">
        <f>VLOOKUP(C37,[2]专项!$C$3:$F$115,4,0)</f>
        <v>630</v>
      </c>
      <c r="E37" s="43" t="s">
        <v>806</v>
      </c>
      <c r="F37" s="44">
        <v>630</v>
      </c>
      <c r="G37" s="45" t="s">
        <v>179</v>
      </c>
      <c r="H37" s="45" t="s">
        <v>179</v>
      </c>
      <c r="I37" s="54" t="s">
        <v>69</v>
      </c>
      <c r="J37" s="55" t="s">
        <v>179</v>
      </c>
      <c r="K37" s="53"/>
    </row>
    <row r="38" spans="1:11">
      <c r="A38" s="43" t="s">
        <v>731</v>
      </c>
      <c r="B38" s="43" t="s">
        <v>773</v>
      </c>
      <c r="C38" s="43" t="str">
        <f t="shared" si="0"/>
        <v>2015-01-31记-8</v>
      </c>
      <c r="D38" s="43">
        <f>VLOOKUP(C38,[2]专项!$C$3:$F$115,4,0)</f>
        <v>659.99</v>
      </c>
      <c r="E38" s="43" t="s">
        <v>808</v>
      </c>
      <c r="F38" s="44">
        <v>659.99</v>
      </c>
      <c r="G38" s="45" t="s">
        <v>179</v>
      </c>
      <c r="H38" s="45" t="s">
        <v>179</v>
      </c>
      <c r="I38" s="54" t="s">
        <v>69</v>
      </c>
      <c r="J38" s="55" t="s">
        <v>179</v>
      </c>
      <c r="K38" s="53"/>
    </row>
    <row r="39" spans="1:11">
      <c r="A39" s="43" t="s">
        <v>809</v>
      </c>
      <c r="B39" s="43" t="s">
        <v>810</v>
      </c>
      <c r="C39" s="43" t="str">
        <f t="shared" si="0"/>
        <v>2015-02-28记-1</v>
      </c>
      <c r="D39" s="43">
        <f>VLOOKUP(C39,[2]专项!$C$3:$F$115,4,0)</f>
        <v>202</v>
      </c>
      <c r="E39" s="43" t="s">
        <v>811</v>
      </c>
      <c r="F39" s="44">
        <v>202</v>
      </c>
      <c r="G39" s="45" t="s">
        <v>179</v>
      </c>
      <c r="H39" s="45" t="s">
        <v>179</v>
      </c>
      <c r="I39" s="54" t="s">
        <v>69</v>
      </c>
      <c r="J39" s="55" t="s">
        <v>179</v>
      </c>
      <c r="K39" s="53"/>
    </row>
    <row r="40" spans="1:11">
      <c r="A40" s="43" t="s">
        <v>809</v>
      </c>
      <c r="B40" s="43" t="s">
        <v>812</v>
      </c>
      <c r="C40" s="43" t="str">
        <f t="shared" si="0"/>
        <v>2015-02-28记-12</v>
      </c>
      <c r="D40" s="43">
        <f>VLOOKUP(C40,[2]专项!$C$3:$F$115,4,0)</f>
        <v>867.3</v>
      </c>
      <c r="E40" s="43" t="s">
        <v>813</v>
      </c>
      <c r="F40" s="44">
        <v>867.3</v>
      </c>
      <c r="G40" s="45" t="s">
        <v>179</v>
      </c>
      <c r="H40" s="45" t="s">
        <v>179</v>
      </c>
      <c r="I40" s="54" t="s">
        <v>69</v>
      </c>
      <c r="J40" s="55" t="s">
        <v>179</v>
      </c>
      <c r="K40" s="53"/>
    </row>
    <row r="41" spans="1:11">
      <c r="A41" s="43" t="s">
        <v>809</v>
      </c>
      <c r="B41" s="43" t="s">
        <v>755</v>
      </c>
      <c r="C41" s="43" t="str">
        <f t="shared" si="0"/>
        <v>2015-02-28记-13</v>
      </c>
      <c r="D41" s="43">
        <f>VLOOKUP(C41,[2]专项!$C$3:$F$115,4,0)</f>
        <v>619.36</v>
      </c>
      <c r="E41" s="43" t="s">
        <v>813</v>
      </c>
      <c r="F41" s="44">
        <v>619.36</v>
      </c>
      <c r="G41" s="45" t="s">
        <v>179</v>
      </c>
      <c r="H41" s="45" t="s">
        <v>179</v>
      </c>
      <c r="I41" s="54" t="s">
        <v>69</v>
      </c>
      <c r="J41" s="55" t="s">
        <v>179</v>
      </c>
      <c r="K41" s="53"/>
    </row>
    <row r="42" spans="1:11">
      <c r="A42" s="43" t="s">
        <v>809</v>
      </c>
      <c r="B42" s="43" t="s">
        <v>776</v>
      </c>
      <c r="C42" s="43" t="str">
        <f t="shared" si="0"/>
        <v>2015-02-28记-4</v>
      </c>
      <c r="D42" s="43">
        <f>VLOOKUP(C42,[2]专项!$C$3:$F$115,4,0)</f>
        <v>474</v>
      </c>
      <c r="E42" s="43" t="s">
        <v>806</v>
      </c>
      <c r="F42" s="44">
        <v>474</v>
      </c>
      <c r="G42" s="45" t="s">
        <v>179</v>
      </c>
      <c r="H42" s="45" t="s">
        <v>179</v>
      </c>
      <c r="I42" s="54" t="s">
        <v>69</v>
      </c>
      <c r="J42" s="55" t="s">
        <v>179</v>
      </c>
      <c r="K42" s="53"/>
    </row>
    <row r="43" spans="1:11">
      <c r="A43" s="43" t="s">
        <v>814</v>
      </c>
      <c r="B43" s="43" t="s">
        <v>815</v>
      </c>
      <c r="C43" s="43" t="str">
        <f t="shared" si="0"/>
        <v>2015-03-31记-3</v>
      </c>
      <c r="D43" s="43">
        <f>VLOOKUP(C43,[2]专项!$C$3:$F$115,4,0)</f>
        <v>295</v>
      </c>
      <c r="E43" s="43" t="s">
        <v>811</v>
      </c>
      <c r="F43" s="44">
        <v>295</v>
      </c>
      <c r="G43" s="45" t="s">
        <v>179</v>
      </c>
      <c r="H43" s="45" t="s">
        <v>179</v>
      </c>
      <c r="I43" s="54" t="s">
        <v>69</v>
      </c>
      <c r="J43" s="55" t="s">
        <v>179</v>
      </c>
      <c r="K43" s="53"/>
    </row>
    <row r="44" spans="1:11">
      <c r="A44" s="43" t="s">
        <v>814</v>
      </c>
      <c r="B44" s="43" t="s">
        <v>776</v>
      </c>
      <c r="C44" s="43" t="str">
        <f t="shared" si="0"/>
        <v>2015-03-31记-4</v>
      </c>
      <c r="D44" s="43">
        <f>VLOOKUP(C44,[2]专项!$C$3:$F$115,4,0)</f>
        <v>81</v>
      </c>
      <c r="E44" s="43" t="s">
        <v>806</v>
      </c>
      <c r="F44" s="44">
        <v>81</v>
      </c>
      <c r="G44" s="45" t="s">
        <v>179</v>
      </c>
      <c r="H44" s="45" t="s">
        <v>179</v>
      </c>
      <c r="I44" s="54" t="s">
        <v>69</v>
      </c>
      <c r="J44" s="55" t="s">
        <v>179</v>
      </c>
      <c r="K44" s="53"/>
    </row>
    <row r="45" spans="1:11">
      <c r="A45" s="43" t="s">
        <v>814</v>
      </c>
      <c r="B45" s="43" t="s">
        <v>773</v>
      </c>
      <c r="C45" s="43" t="str">
        <f t="shared" si="0"/>
        <v>2015-03-31记-8</v>
      </c>
      <c r="D45" s="43">
        <f>VLOOKUP(C45,[2]专项!$C$3:$F$115,4,0)</f>
        <v>400</v>
      </c>
      <c r="E45" s="43" t="s">
        <v>816</v>
      </c>
      <c r="F45" s="44">
        <v>400</v>
      </c>
      <c r="G45" s="45" t="s">
        <v>179</v>
      </c>
      <c r="H45" s="45" t="s">
        <v>179</v>
      </c>
      <c r="I45" s="54" t="s">
        <v>69</v>
      </c>
      <c r="J45" s="55" t="s">
        <v>179</v>
      </c>
      <c r="K45" s="53"/>
    </row>
    <row r="46" spans="1:11">
      <c r="A46" s="46" t="s">
        <v>664</v>
      </c>
      <c r="B46" s="46" t="s">
        <v>773</v>
      </c>
      <c r="C46" s="43" t="str">
        <f t="shared" si="0"/>
        <v>2015-04-30记-8</v>
      </c>
      <c r="D46" s="43">
        <f>VLOOKUP(C46,[2]专项!$C$3:$F$115,4,0)</f>
        <v>71</v>
      </c>
      <c r="E46" s="46" t="s">
        <v>817</v>
      </c>
      <c r="F46" s="47">
        <v>71</v>
      </c>
      <c r="G46" s="45" t="s">
        <v>179</v>
      </c>
      <c r="H46" s="45" t="s">
        <v>179</v>
      </c>
      <c r="I46" s="54" t="s">
        <v>69</v>
      </c>
      <c r="J46" s="55" t="s">
        <v>179</v>
      </c>
      <c r="K46" s="53"/>
    </row>
    <row r="47" spans="1:11">
      <c r="A47" s="46" t="s">
        <v>664</v>
      </c>
      <c r="B47" s="46" t="s">
        <v>732</v>
      </c>
      <c r="C47" s="43" t="str">
        <f t="shared" si="0"/>
        <v>2015-04-30记-9</v>
      </c>
      <c r="D47" s="43">
        <f>VLOOKUP(C47,[2]专项!$C$3:$F$115,4,0)</f>
        <v>5000</v>
      </c>
      <c r="E47" s="46" t="s">
        <v>869</v>
      </c>
      <c r="F47" s="47">
        <v>5000</v>
      </c>
      <c r="G47" s="45" t="s">
        <v>179</v>
      </c>
      <c r="H47" s="45" t="s">
        <v>179</v>
      </c>
      <c r="I47" s="54" t="s">
        <v>69</v>
      </c>
      <c r="J47" s="55" t="s">
        <v>179</v>
      </c>
      <c r="K47" s="53" t="s">
        <v>1077</v>
      </c>
    </row>
    <row r="48" spans="1:11">
      <c r="A48" s="46" t="s">
        <v>733</v>
      </c>
      <c r="B48" s="46" t="s">
        <v>810</v>
      </c>
      <c r="C48" s="43" t="str">
        <f t="shared" si="0"/>
        <v>2015-05-31记-1</v>
      </c>
      <c r="D48" s="43">
        <f>VLOOKUP(C48,[2]专项!$C$3:$F$115,4,0)</f>
        <v>227</v>
      </c>
      <c r="E48" s="46" t="s">
        <v>807</v>
      </c>
      <c r="F48" s="47">
        <v>227</v>
      </c>
      <c r="G48" s="45" t="s">
        <v>179</v>
      </c>
      <c r="H48" s="45" t="s">
        <v>179</v>
      </c>
      <c r="I48" s="54" t="s">
        <v>69</v>
      </c>
      <c r="J48" s="55" t="s">
        <v>179</v>
      </c>
      <c r="K48" s="53"/>
    </row>
    <row r="49" spans="1:11">
      <c r="A49" s="46" t="s">
        <v>733</v>
      </c>
      <c r="B49" s="46" t="s">
        <v>815</v>
      </c>
      <c r="C49" s="43" t="str">
        <f t="shared" si="0"/>
        <v>2015-05-31记-3</v>
      </c>
      <c r="D49" s="43">
        <f>VLOOKUP(C49,[2]专项!$C$3:$F$115,4,0)</f>
        <v>372</v>
      </c>
      <c r="E49" s="46" t="s">
        <v>818</v>
      </c>
      <c r="F49" s="47">
        <v>372</v>
      </c>
      <c r="G49" s="45" t="s">
        <v>179</v>
      </c>
      <c r="H49" s="45" t="s">
        <v>179</v>
      </c>
      <c r="I49" s="54" t="s">
        <v>69</v>
      </c>
      <c r="J49" s="55" t="s">
        <v>179</v>
      </c>
      <c r="K49" s="53"/>
    </row>
    <row r="50" spans="1:11">
      <c r="A50" s="46" t="s">
        <v>733</v>
      </c>
      <c r="B50" s="46" t="s">
        <v>776</v>
      </c>
      <c r="C50" s="43" t="str">
        <f t="shared" si="0"/>
        <v>2015-05-31记-4</v>
      </c>
      <c r="D50" s="43">
        <f>VLOOKUP(C50,[2]专项!$C$3:$F$115,4,0)</f>
        <v>397</v>
      </c>
      <c r="E50" s="46" t="s">
        <v>806</v>
      </c>
      <c r="F50" s="47">
        <v>397</v>
      </c>
      <c r="G50" s="45" t="s">
        <v>179</v>
      </c>
      <c r="H50" s="45" t="s">
        <v>179</v>
      </c>
      <c r="I50" s="54" t="s">
        <v>69</v>
      </c>
      <c r="J50" s="55" t="s">
        <v>179</v>
      </c>
      <c r="K50" s="53"/>
    </row>
    <row r="51" spans="1:11">
      <c r="A51" s="46" t="s">
        <v>739</v>
      </c>
      <c r="B51" s="46" t="s">
        <v>810</v>
      </c>
      <c r="C51" s="43" t="str">
        <f t="shared" si="0"/>
        <v>2015-07-31记-1</v>
      </c>
      <c r="D51" s="43">
        <f>VLOOKUP(C51,[2]专项!$C$3:$F$115,4,0)</f>
        <v>339</v>
      </c>
      <c r="E51" s="46" t="s">
        <v>806</v>
      </c>
      <c r="F51" s="47">
        <v>339</v>
      </c>
      <c r="G51" s="45" t="s">
        <v>179</v>
      </c>
      <c r="H51" s="45" t="s">
        <v>179</v>
      </c>
      <c r="I51" s="54" t="s">
        <v>69</v>
      </c>
      <c r="J51" s="55" t="s">
        <v>179</v>
      </c>
      <c r="K51" s="53"/>
    </row>
    <row r="52" spans="1:11">
      <c r="A52" s="46" t="s">
        <v>739</v>
      </c>
      <c r="B52" s="46" t="s">
        <v>796</v>
      </c>
      <c r="C52" s="43" t="str">
        <f t="shared" si="0"/>
        <v>2015-07-31记-10</v>
      </c>
      <c r="D52" s="43">
        <f>VLOOKUP(C52,[2]专项!$C$3:$F$115,4,0)</f>
        <v>52</v>
      </c>
      <c r="E52" s="46" t="s">
        <v>819</v>
      </c>
      <c r="F52" s="47">
        <v>52</v>
      </c>
      <c r="G52" s="45" t="s">
        <v>179</v>
      </c>
      <c r="H52" s="45" t="s">
        <v>179</v>
      </c>
      <c r="I52" s="54" t="s">
        <v>69</v>
      </c>
      <c r="J52" s="55" t="s">
        <v>179</v>
      </c>
      <c r="K52" s="53"/>
    </row>
    <row r="53" spans="1:11">
      <c r="A53" s="46" t="s">
        <v>739</v>
      </c>
      <c r="B53" s="46" t="s">
        <v>755</v>
      </c>
      <c r="C53" s="43" t="str">
        <f t="shared" si="0"/>
        <v>2015-07-31记-13</v>
      </c>
      <c r="D53" s="43">
        <f>VLOOKUP(C53,[2]专项!$C$3:$F$115,4,0)</f>
        <v>203</v>
      </c>
      <c r="E53" s="46" t="s">
        <v>806</v>
      </c>
      <c r="F53" s="47">
        <v>203</v>
      </c>
      <c r="G53" s="45" t="s">
        <v>179</v>
      </c>
      <c r="H53" s="45" t="s">
        <v>179</v>
      </c>
      <c r="I53" s="54" t="s">
        <v>69</v>
      </c>
      <c r="J53" s="55" t="s">
        <v>179</v>
      </c>
      <c r="K53" s="53"/>
    </row>
    <row r="54" spans="1:11">
      <c r="A54" s="46" t="s">
        <v>739</v>
      </c>
      <c r="B54" s="46" t="s">
        <v>820</v>
      </c>
      <c r="C54" s="43" t="str">
        <f t="shared" si="0"/>
        <v>2015-07-31记-16</v>
      </c>
      <c r="D54" s="43">
        <f>VLOOKUP(C54,[2]专项!$C$3:$F$115,4,0)</f>
        <v>212</v>
      </c>
      <c r="E54" s="46" t="s">
        <v>819</v>
      </c>
      <c r="F54" s="47">
        <v>212</v>
      </c>
      <c r="G54" s="45" t="s">
        <v>179</v>
      </c>
      <c r="H54" s="45" t="s">
        <v>179</v>
      </c>
      <c r="I54" s="54" t="s">
        <v>69</v>
      </c>
      <c r="J54" s="55" t="s">
        <v>179</v>
      </c>
      <c r="K54" s="53"/>
    </row>
    <row r="55" spans="1:11">
      <c r="A55" s="46" t="s">
        <v>739</v>
      </c>
      <c r="B55" s="46" t="s">
        <v>780</v>
      </c>
      <c r="C55" s="43" t="str">
        <f t="shared" si="0"/>
        <v>2015-07-31记-19</v>
      </c>
      <c r="D55" s="43">
        <f>VLOOKUP(C55,[2]专项!$C$3:$F$115,4,0)</f>
        <v>12</v>
      </c>
      <c r="E55" s="46" t="s">
        <v>819</v>
      </c>
      <c r="F55" s="47">
        <v>12</v>
      </c>
      <c r="G55" s="45" t="s">
        <v>179</v>
      </c>
      <c r="H55" s="45" t="s">
        <v>179</v>
      </c>
      <c r="I55" s="54" t="s">
        <v>69</v>
      </c>
      <c r="J55" s="55" t="s">
        <v>179</v>
      </c>
      <c r="K55" s="53"/>
    </row>
    <row r="56" spans="1:11">
      <c r="A56" s="46" t="s">
        <v>739</v>
      </c>
      <c r="B56" s="46" t="s">
        <v>734</v>
      </c>
      <c r="C56" s="43" t="str">
        <f t="shared" si="0"/>
        <v>2015-07-31记-2</v>
      </c>
      <c r="D56" s="43">
        <f>VLOOKUP(C56,[2]专项!$C$3:$F$115,4,0)</f>
        <v>973</v>
      </c>
      <c r="E56" s="46" t="s">
        <v>807</v>
      </c>
      <c r="F56" s="47">
        <v>973</v>
      </c>
      <c r="G56" s="45" t="s">
        <v>179</v>
      </c>
      <c r="H56" s="45" t="s">
        <v>179</v>
      </c>
      <c r="I56" s="54" t="s">
        <v>69</v>
      </c>
      <c r="J56" s="55" t="s">
        <v>179</v>
      </c>
      <c r="K56" s="53"/>
    </row>
    <row r="57" spans="1:11">
      <c r="A57" s="46" t="s">
        <v>739</v>
      </c>
      <c r="B57" s="46" t="s">
        <v>821</v>
      </c>
      <c r="C57" s="43" t="str">
        <f t="shared" si="0"/>
        <v>2015-07-31记-20</v>
      </c>
      <c r="D57" s="43">
        <f>VLOOKUP(C57,[2]专项!$C$3:$F$115,4,0)</f>
        <v>1015</v>
      </c>
      <c r="E57" s="46" t="s">
        <v>806</v>
      </c>
      <c r="F57" s="47">
        <v>1015</v>
      </c>
      <c r="G57" s="45" t="s">
        <v>179</v>
      </c>
      <c r="H57" s="45" t="s">
        <v>179</v>
      </c>
      <c r="I57" s="54" t="s">
        <v>69</v>
      </c>
      <c r="J57" s="55" t="s">
        <v>179</v>
      </c>
      <c r="K57" s="53"/>
    </row>
    <row r="58" spans="1:11">
      <c r="A58" s="46" t="s">
        <v>739</v>
      </c>
      <c r="B58" s="46" t="s">
        <v>766</v>
      </c>
      <c r="C58" s="43" t="str">
        <f t="shared" si="0"/>
        <v>2015-07-31记-22</v>
      </c>
      <c r="D58" s="43">
        <f>VLOOKUP(C58,[2]专项!$C$3:$F$115,4,0)</f>
        <v>47</v>
      </c>
      <c r="E58" s="46" t="s">
        <v>822</v>
      </c>
      <c r="F58" s="47">
        <v>47</v>
      </c>
      <c r="G58" s="45" t="s">
        <v>179</v>
      </c>
      <c r="H58" s="45" t="s">
        <v>179</v>
      </c>
      <c r="I58" s="54" t="s">
        <v>69</v>
      </c>
      <c r="J58" s="55" t="s">
        <v>179</v>
      </c>
      <c r="K58" s="53"/>
    </row>
    <row r="59" spans="1:11">
      <c r="A59" s="46" t="s">
        <v>739</v>
      </c>
      <c r="B59" s="46" t="s">
        <v>823</v>
      </c>
      <c r="C59" s="43" t="str">
        <f t="shared" si="0"/>
        <v>2015-07-31记-23</v>
      </c>
      <c r="D59" s="43">
        <f>VLOOKUP(C59,[2]专项!$C$3:$F$115,4,0)</f>
        <v>103</v>
      </c>
      <c r="E59" s="46" t="s">
        <v>806</v>
      </c>
      <c r="F59" s="47">
        <v>103</v>
      </c>
      <c r="G59" s="45" t="s">
        <v>179</v>
      </c>
      <c r="H59" s="45" t="s">
        <v>179</v>
      </c>
      <c r="I59" s="54" t="s">
        <v>69</v>
      </c>
      <c r="J59" s="55" t="s">
        <v>179</v>
      </c>
      <c r="K59" s="53"/>
    </row>
    <row r="60" spans="1:11">
      <c r="A60" s="46" t="s">
        <v>739</v>
      </c>
      <c r="B60" s="46" t="s">
        <v>768</v>
      </c>
      <c r="C60" s="43" t="str">
        <f t="shared" si="0"/>
        <v>2015-07-31记-24</v>
      </c>
      <c r="D60" s="43">
        <f>VLOOKUP(C60,[2]专项!$C$3:$F$115,4,0)</f>
        <v>197</v>
      </c>
      <c r="E60" s="46" t="s">
        <v>824</v>
      </c>
      <c r="F60" s="47">
        <v>197</v>
      </c>
      <c r="G60" s="45" t="s">
        <v>179</v>
      </c>
      <c r="H60" s="45" t="s">
        <v>179</v>
      </c>
      <c r="I60" s="54" t="s">
        <v>69</v>
      </c>
      <c r="J60" s="55" t="s">
        <v>179</v>
      </c>
      <c r="K60" s="53"/>
    </row>
    <row r="61" spans="1:11">
      <c r="A61" s="46" t="s">
        <v>739</v>
      </c>
      <c r="B61" s="46" t="s">
        <v>781</v>
      </c>
      <c r="C61" s="43" t="str">
        <f t="shared" si="0"/>
        <v>2015-07-31记-25</v>
      </c>
      <c r="D61" s="43">
        <f>VLOOKUP(C61,[2]专项!$C$3:$F$115,4,0)</f>
        <v>486</v>
      </c>
      <c r="E61" s="46" t="s">
        <v>806</v>
      </c>
      <c r="F61" s="47">
        <v>486</v>
      </c>
      <c r="G61" s="45" t="s">
        <v>179</v>
      </c>
      <c r="H61" s="45" t="s">
        <v>179</v>
      </c>
      <c r="I61" s="54" t="s">
        <v>69</v>
      </c>
      <c r="J61" s="55" t="s">
        <v>179</v>
      </c>
      <c r="K61" s="53"/>
    </row>
    <row r="62" spans="1:11">
      <c r="A62" s="46" t="s">
        <v>739</v>
      </c>
      <c r="B62" s="46" t="s">
        <v>825</v>
      </c>
      <c r="C62" s="43" t="str">
        <f t="shared" si="0"/>
        <v>2015-07-31记-26</v>
      </c>
      <c r="D62" s="43">
        <f>VLOOKUP(C62,[2]专项!$C$3:$F$115,4,0)</f>
        <v>1208</v>
      </c>
      <c r="E62" s="46" t="s">
        <v>806</v>
      </c>
      <c r="F62" s="47">
        <v>1208</v>
      </c>
      <c r="G62" s="45" t="s">
        <v>179</v>
      </c>
      <c r="H62" s="45" t="s">
        <v>179</v>
      </c>
      <c r="I62" s="54" t="s">
        <v>69</v>
      </c>
      <c r="J62" s="55" t="s">
        <v>179</v>
      </c>
      <c r="K62" s="53"/>
    </row>
    <row r="63" spans="1:11">
      <c r="A63" s="46" t="s">
        <v>739</v>
      </c>
      <c r="B63" s="46" t="s">
        <v>826</v>
      </c>
      <c r="C63" s="43" t="str">
        <f t="shared" si="0"/>
        <v>2015-07-31记-27</v>
      </c>
      <c r="D63" s="43">
        <f>VLOOKUP(C63,[2]专项!$C$3:$F$115,4,0)</f>
        <v>1050</v>
      </c>
      <c r="E63" s="46" t="s">
        <v>806</v>
      </c>
      <c r="F63" s="47">
        <v>1050</v>
      </c>
      <c r="G63" s="45" t="s">
        <v>179</v>
      </c>
      <c r="H63" s="45" t="s">
        <v>179</v>
      </c>
      <c r="I63" s="54" t="s">
        <v>69</v>
      </c>
      <c r="J63" s="55" t="s">
        <v>179</v>
      </c>
      <c r="K63" s="53"/>
    </row>
    <row r="64" spans="1:11">
      <c r="A64" s="46" t="s">
        <v>739</v>
      </c>
      <c r="B64" s="46" t="s">
        <v>776</v>
      </c>
      <c r="C64" s="43" t="str">
        <f t="shared" si="0"/>
        <v>2015-07-31记-4</v>
      </c>
      <c r="D64" s="43">
        <f>VLOOKUP(C64,[2]专项!$C$3:$F$115,4,0)</f>
        <v>1030</v>
      </c>
      <c r="E64" s="46" t="s">
        <v>807</v>
      </c>
      <c r="F64" s="47">
        <v>1030</v>
      </c>
      <c r="G64" s="45" t="s">
        <v>179</v>
      </c>
      <c r="H64" s="45" t="s">
        <v>179</v>
      </c>
      <c r="I64" s="54" t="s">
        <v>69</v>
      </c>
      <c r="J64" s="55" t="s">
        <v>179</v>
      </c>
      <c r="K64" s="53"/>
    </row>
    <row r="65" spans="1:11">
      <c r="A65" s="46" t="s">
        <v>739</v>
      </c>
      <c r="B65" s="46" t="s">
        <v>794</v>
      </c>
      <c r="C65" s="43" t="str">
        <f t="shared" si="0"/>
        <v>2015-07-31记-47</v>
      </c>
      <c r="D65" s="43">
        <f>VLOOKUP(C65,[2]专项!$C$3:$F$115,4,0)</f>
        <v>1624.84</v>
      </c>
      <c r="E65" s="46" t="s">
        <v>813</v>
      </c>
      <c r="F65" s="47">
        <v>1624.84</v>
      </c>
      <c r="G65" s="45" t="s">
        <v>179</v>
      </c>
      <c r="H65" s="45" t="s">
        <v>179</v>
      </c>
      <c r="I65" s="54" t="s">
        <v>69</v>
      </c>
      <c r="J65" s="55" t="s">
        <v>179</v>
      </c>
      <c r="K65" s="53" t="s">
        <v>1077</v>
      </c>
    </row>
    <row r="66" spans="1:11">
      <c r="A66" s="46" t="s">
        <v>739</v>
      </c>
      <c r="B66" s="46" t="s">
        <v>828</v>
      </c>
      <c r="C66" s="43" t="str">
        <f t="shared" si="0"/>
        <v>2015-07-31记-54</v>
      </c>
      <c r="D66" s="43">
        <f>VLOOKUP(C66,[2]专项!$C$3:$F$115,4,0)</f>
        <v>420</v>
      </c>
      <c r="E66" s="46" t="s">
        <v>806</v>
      </c>
      <c r="F66" s="47">
        <v>420</v>
      </c>
      <c r="G66" s="45" t="s">
        <v>179</v>
      </c>
      <c r="H66" s="45" t="s">
        <v>179</v>
      </c>
      <c r="I66" s="54" t="s">
        <v>69</v>
      </c>
      <c r="J66" s="55" t="s">
        <v>179</v>
      </c>
      <c r="K66" s="53"/>
    </row>
    <row r="67" spans="1:11">
      <c r="A67" s="46" t="s">
        <v>739</v>
      </c>
      <c r="B67" s="46" t="s">
        <v>799</v>
      </c>
      <c r="C67" s="43" t="str">
        <f t="shared" ref="C67:C130" si="1">A67&amp;B67</f>
        <v>2015-07-31记-6</v>
      </c>
      <c r="D67" s="43">
        <f>VLOOKUP(C67,[2]专项!$C$3:$F$115,4,0)</f>
        <v>542</v>
      </c>
      <c r="E67" s="46" t="s">
        <v>824</v>
      </c>
      <c r="F67" s="47">
        <v>542</v>
      </c>
      <c r="G67" s="45" t="s">
        <v>179</v>
      </c>
      <c r="H67" s="45" t="s">
        <v>179</v>
      </c>
      <c r="I67" s="54" t="s">
        <v>69</v>
      </c>
      <c r="J67" s="55" t="s">
        <v>179</v>
      </c>
      <c r="K67" s="53"/>
    </row>
    <row r="68" spans="1:11">
      <c r="A68" s="46" t="s">
        <v>739</v>
      </c>
      <c r="B68" s="46" t="s">
        <v>762</v>
      </c>
      <c r="C68" s="43" t="str">
        <f t="shared" si="1"/>
        <v>2015-07-31记-7</v>
      </c>
      <c r="D68" s="43">
        <f>VLOOKUP(C68,[2]专项!$C$3:$F$115,4,0)</f>
        <v>158</v>
      </c>
      <c r="E68" s="46" t="s">
        <v>811</v>
      </c>
      <c r="F68" s="47">
        <v>158</v>
      </c>
      <c r="G68" s="45" t="s">
        <v>179</v>
      </c>
      <c r="H68" s="45" t="s">
        <v>179</v>
      </c>
      <c r="I68" s="54" t="s">
        <v>69</v>
      </c>
      <c r="J68" s="55" t="s">
        <v>179</v>
      </c>
      <c r="K68" s="53"/>
    </row>
    <row r="69" spans="1:11">
      <c r="A69" s="46" t="s">
        <v>739</v>
      </c>
      <c r="B69" s="46" t="s">
        <v>773</v>
      </c>
      <c r="C69" s="43" t="str">
        <f t="shared" si="1"/>
        <v>2015-07-31记-8</v>
      </c>
      <c r="D69" s="43">
        <f>VLOOKUP(C69,[2]专项!$C$3:$F$115,4,0)</f>
        <v>529.04</v>
      </c>
      <c r="E69" s="46" t="s">
        <v>806</v>
      </c>
      <c r="F69" s="47">
        <v>529.04</v>
      </c>
      <c r="G69" s="45" t="s">
        <v>179</v>
      </c>
      <c r="H69" s="45" t="s">
        <v>179</v>
      </c>
      <c r="I69" s="54" t="s">
        <v>69</v>
      </c>
      <c r="J69" s="55" t="s">
        <v>179</v>
      </c>
      <c r="K69" s="53"/>
    </row>
    <row r="70" spans="1:11">
      <c r="A70" s="46" t="s">
        <v>739</v>
      </c>
      <c r="B70" s="46" t="s">
        <v>732</v>
      </c>
      <c r="C70" s="43" t="str">
        <f t="shared" si="1"/>
        <v>2015-07-31记-9</v>
      </c>
      <c r="D70" s="43">
        <f>VLOOKUP(C70,[2]专项!$C$3:$F$115,4,0)</f>
        <v>445</v>
      </c>
      <c r="E70" s="46" t="s">
        <v>819</v>
      </c>
      <c r="F70" s="47">
        <v>445</v>
      </c>
      <c r="G70" s="45" t="s">
        <v>179</v>
      </c>
      <c r="H70" s="45" t="s">
        <v>179</v>
      </c>
      <c r="I70" s="54" t="s">
        <v>69</v>
      </c>
      <c r="J70" s="55" t="s">
        <v>179</v>
      </c>
      <c r="K70" s="53"/>
    </row>
    <row r="71" spans="1:11">
      <c r="A71" s="46" t="s">
        <v>745</v>
      </c>
      <c r="B71" s="46" t="s">
        <v>780</v>
      </c>
      <c r="C71" s="43" t="str">
        <f t="shared" si="1"/>
        <v>2015-08-28记-19</v>
      </c>
      <c r="D71" s="43">
        <f>VLOOKUP(C71,[2]专项!$C$3:$F$115,4,0)</f>
        <v>268.2</v>
      </c>
      <c r="E71" s="46" t="s">
        <v>829</v>
      </c>
      <c r="F71" s="47">
        <v>268.2</v>
      </c>
      <c r="G71" s="45" t="s">
        <v>179</v>
      </c>
      <c r="H71" s="45" t="s">
        <v>179</v>
      </c>
      <c r="I71" s="54" t="s">
        <v>69</v>
      </c>
      <c r="J71" s="55" t="s">
        <v>179</v>
      </c>
      <c r="K71" s="53"/>
    </row>
    <row r="72" spans="1:11">
      <c r="A72" s="46" t="s">
        <v>758</v>
      </c>
      <c r="B72" s="46" t="s">
        <v>755</v>
      </c>
      <c r="C72" s="43" t="str">
        <f t="shared" si="1"/>
        <v>2015-11-30记-13</v>
      </c>
      <c r="D72" s="43">
        <f>VLOOKUP(C72,[2]专项!$C$3:$F$115,4,0)</f>
        <v>1189</v>
      </c>
      <c r="E72" s="46" t="s">
        <v>806</v>
      </c>
      <c r="F72" s="47">
        <v>1189</v>
      </c>
      <c r="G72" s="45" t="s">
        <v>179</v>
      </c>
      <c r="H72" s="45" t="s">
        <v>179</v>
      </c>
      <c r="I72" s="54" t="s">
        <v>69</v>
      </c>
      <c r="J72" s="55" t="s">
        <v>179</v>
      </c>
      <c r="K72" s="53"/>
    </row>
    <row r="73" spans="1:11">
      <c r="A73" s="46" t="s">
        <v>758</v>
      </c>
      <c r="B73" s="46" t="s">
        <v>804</v>
      </c>
      <c r="C73" s="43" t="str">
        <f t="shared" si="1"/>
        <v>2015-11-30记-14</v>
      </c>
      <c r="D73" s="43">
        <f>VLOOKUP(C73,[2]专项!$C$3:$F$115,4,0)</f>
        <v>1210</v>
      </c>
      <c r="E73" s="46" t="s">
        <v>806</v>
      </c>
      <c r="F73" s="47">
        <v>1210</v>
      </c>
      <c r="G73" s="45" t="s">
        <v>179</v>
      </c>
      <c r="H73" s="45" t="s">
        <v>179</v>
      </c>
      <c r="I73" s="54" t="s">
        <v>69</v>
      </c>
      <c r="J73" s="55" t="s">
        <v>179</v>
      </c>
      <c r="K73" s="53"/>
    </row>
    <row r="74" spans="1:11">
      <c r="A74" s="46" t="s">
        <v>758</v>
      </c>
      <c r="B74" s="46" t="s">
        <v>734</v>
      </c>
      <c r="C74" s="43" t="str">
        <f t="shared" si="1"/>
        <v>2015-11-30记-2</v>
      </c>
      <c r="D74" s="43">
        <f>VLOOKUP(C74,[2]专项!$C$3:$F$115,4,0)</f>
        <v>356</v>
      </c>
      <c r="E74" s="46" t="s">
        <v>830</v>
      </c>
      <c r="F74" s="47">
        <v>356</v>
      </c>
      <c r="G74" s="45" t="s">
        <v>179</v>
      </c>
      <c r="H74" s="45" t="s">
        <v>179</v>
      </c>
      <c r="I74" s="54" t="s">
        <v>69</v>
      </c>
      <c r="J74" s="55" t="s">
        <v>179</v>
      </c>
      <c r="K74" s="53"/>
    </row>
    <row r="75" spans="1:11">
      <c r="A75" s="46" t="s">
        <v>758</v>
      </c>
      <c r="B75" s="46" t="s">
        <v>815</v>
      </c>
      <c r="C75" s="43" t="str">
        <f t="shared" si="1"/>
        <v>2015-11-30记-3</v>
      </c>
      <c r="D75" s="43">
        <f>VLOOKUP(C75,[2]专项!$C$3:$F$115,4,0)</f>
        <v>454</v>
      </c>
      <c r="E75" s="46" t="s">
        <v>831</v>
      </c>
      <c r="F75" s="47">
        <v>454</v>
      </c>
      <c r="G75" s="45" t="s">
        <v>179</v>
      </c>
      <c r="H75" s="45" t="s">
        <v>179</v>
      </c>
      <c r="I75" s="54" t="s">
        <v>69</v>
      </c>
      <c r="J75" s="55" t="s">
        <v>179</v>
      </c>
      <c r="K75" s="53"/>
    </row>
    <row r="76" spans="1:11">
      <c r="A76" s="46" t="s">
        <v>758</v>
      </c>
      <c r="B76" s="46" t="s">
        <v>776</v>
      </c>
      <c r="C76" s="43" t="str">
        <f t="shared" si="1"/>
        <v>2015-11-30记-4</v>
      </c>
      <c r="D76" s="43">
        <f>VLOOKUP(C76,[2]专项!$C$3:$F$115,4,0)</f>
        <v>972</v>
      </c>
      <c r="E76" s="46" t="s">
        <v>831</v>
      </c>
      <c r="F76" s="47">
        <v>972</v>
      </c>
      <c r="G76" s="45" t="s">
        <v>179</v>
      </c>
      <c r="H76" s="45" t="s">
        <v>179</v>
      </c>
      <c r="I76" s="54" t="s">
        <v>69</v>
      </c>
      <c r="J76" s="55" t="s">
        <v>179</v>
      </c>
      <c r="K76" s="53"/>
    </row>
    <row r="77" spans="1:11">
      <c r="A77" s="46" t="s">
        <v>760</v>
      </c>
      <c r="B77" s="46" t="s">
        <v>755</v>
      </c>
      <c r="C77" s="43" t="str">
        <f t="shared" si="1"/>
        <v>2015-12-30记-13</v>
      </c>
      <c r="D77" s="43">
        <f>VLOOKUP(C77,[2]专项!$C$3:$F$115,4,0)</f>
        <v>1621</v>
      </c>
      <c r="E77" s="46" t="s">
        <v>806</v>
      </c>
      <c r="F77" s="47">
        <v>1621</v>
      </c>
      <c r="G77" s="45" t="s">
        <v>179</v>
      </c>
      <c r="H77" s="45" t="s">
        <v>179</v>
      </c>
      <c r="I77" s="54" t="s">
        <v>69</v>
      </c>
      <c r="J77" s="55" t="s">
        <v>179</v>
      </c>
      <c r="K77" s="53"/>
    </row>
    <row r="78" spans="1:11">
      <c r="A78" s="46" t="s">
        <v>760</v>
      </c>
      <c r="B78" s="46" t="s">
        <v>804</v>
      </c>
      <c r="C78" s="43" t="str">
        <f t="shared" si="1"/>
        <v>2015-12-30记-14</v>
      </c>
      <c r="D78" s="43">
        <f>VLOOKUP(C78,[2]专项!$C$3:$F$115,4,0)</f>
        <v>1084</v>
      </c>
      <c r="E78" s="46" t="s">
        <v>806</v>
      </c>
      <c r="F78" s="47">
        <v>1084</v>
      </c>
      <c r="G78" s="45" t="s">
        <v>179</v>
      </c>
      <c r="H78" s="45" t="s">
        <v>179</v>
      </c>
      <c r="I78" s="54" t="s">
        <v>69</v>
      </c>
      <c r="J78" s="55" t="s">
        <v>179</v>
      </c>
      <c r="K78" s="53"/>
    </row>
    <row r="79" spans="1:11">
      <c r="A79" s="46" t="s">
        <v>760</v>
      </c>
      <c r="B79" s="46" t="s">
        <v>832</v>
      </c>
      <c r="C79" s="43" t="str">
        <f t="shared" si="1"/>
        <v>2015-12-30记-15</v>
      </c>
      <c r="D79" s="43">
        <f>VLOOKUP(C79,[2]专项!$C$3:$F$115,4,0)</f>
        <v>285</v>
      </c>
      <c r="E79" s="46" t="s">
        <v>833</v>
      </c>
      <c r="F79" s="47">
        <v>285</v>
      </c>
      <c r="G79" s="45" t="s">
        <v>179</v>
      </c>
      <c r="H79" s="45" t="s">
        <v>179</v>
      </c>
      <c r="I79" s="54" t="s">
        <v>69</v>
      </c>
      <c r="J79" s="55" t="s">
        <v>179</v>
      </c>
      <c r="K79" s="53"/>
    </row>
    <row r="80" spans="1:11">
      <c r="A80" s="46" t="s">
        <v>760</v>
      </c>
      <c r="B80" s="46" t="s">
        <v>820</v>
      </c>
      <c r="C80" s="43" t="str">
        <f t="shared" si="1"/>
        <v>2015-12-30记-16</v>
      </c>
      <c r="D80" s="43">
        <f>VLOOKUP(C80,[2]专项!$C$3:$F$115,4,0)</f>
        <v>32.97</v>
      </c>
      <c r="E80" s="46" t="s">
        <v>806</v>
      </c>
      <c r="F80" s="47">
        <v>32.97</v>
      </c>
      <c r="G80" s="45" t="s">
        <v>179</v>
      </c>
      <c r="H80" s="45" t="s">
        <v>179</v>
      </c>
      <c r="I80" s="54" t="s">
        <v>69</v>
      </c>
      <c r="J80" s="55" t="s">
        <v>179</v>
      </c>
      <c r="K80" s="53"/>
    </row>
    <row r="81" spans="1:11">
      <c r="A81" s="46" t="s">
        <v>760</v>
      </c>
      <c r="B81" s="46" t="s">
        <v>734</v>
      </c>
      <c r="C81" s="43" t="str">
        <f t="shared" si="1"/>
        <v>2015-12-30记-2</v>
      </c>
      <c r="D81" s="43">
        <f>VLOOKUP(C81,[2]专项!$C$3:$F$115,4,0)</f>
        <v>236</v>
      </c>
      <c r="E81" s="46" t="s">
        <v>831</v>
      </c>
      <c r="F81" s="47">
        <v>236</v>
      </c>
      <c r="G81" s="45" t="s">
        <v>179</v>
      </c>
      <c r="H81" s="45" t="s">
        <v>179</v>
      </c>
      <c r="I81" s="54" t="s">
        <v>69</v>
      </c>
      <c r="J81" s="55" t="s">
        <v>179</v>
      </c>
      <c r="K81" s="53"/>
    </row>
    <row r="82" spans="1:11">
      <c r="A82" s="46" t="s">
        <v>760</v>
      </c>
      <c r="B82" s="46" t="s">
        <v>815</v>
      </c>
      <c r="C82" s="43" t="str">
        <f t="shared" si="1"/>
        <v>2015-12-30记-3</v>
      </c>
      <c r="D82" s="43">
        <f>VLOOKUP(C82,[2]专项!$C$3:$F$115,4,0)</f>
        <v>856</v>
      </c>
      <c r="E82" s="46" t="s">
        <v>831</v>
      </c>
      <c r="F82" s="47">
        <v>856</v>
      </c>
      <c r="G82" s="45" t="s">
        <v>179</v>
      </c>
      <c r="H82" s="45" t="s">
        <v>179</v>
      </c>
      <c r="I82" s="54" t="s">
        <v>69</v>
      </c>
      <c r="J82" s="55" t="s">
        <v>179</v>
      </c>
      <c r="K82" s="53"/>
    </row>
    <row r="83" spans="1:11">
      <c r="A83" s="46" t="s">
        <v>760</v>
      </c>
      <c r="B83" s="46" t="s">
        <v>799</v>
      </c>
      <c r="C83" s="43" t="str">
        <f t="shared" si="1"/>
        <v>2015-12-30记-6</v>
      </c>
      <c r="D83" s="43">
        <f>VLOOKUP(C83,[2]专项!$C$3:$F$115,4,0)</f>
        <v>51</v>
      </c>
      <c r="E83" s="46" t="s">
        <v>834</v>
      </c>
      <c r="F83" s="47">
        <v>51</v>
      </c>
      <c r="G83" s="45" t="s">
        <v>179</v>
      </c>
      <c r="H83" s="45" t="s">
        <v>179</v>
      </c>
      <c r="I83" s="54" t="s">
        <v>69</v>
      </c>
      <c r="J83" s="55" t="s">
        <v>179</v>
      </c>
      <c r="K83" s="53"/>
    </row>
    <row r="84" spans="1:11">
      <c r="A84" s="46" t="s">
        <v>765</v>
      </c>
      <c r="B84" s="46" t="s">
        <v>810</v>
      </c>
      <c r="C84" s="43" t="str">
        <f t="shared" si="1"/>
        <v>2016-01-30记-1</v>
      </c>
      <c r="D84" s="43">
        <f>VLOOKUP(C84,[2]专项!$C$3:$F$115,4,0)</f>
        <v>300</v>
      </c>
      <c r="E84" s="46" t="s">
        <v>806</v>
      </c>
      <c r="F84" s="47">
        <v>300</v>
      </c>
      <c r="G84" s="45" t="s">
        <v>179</v>
      </c>
      <c r="H84" s="45" t="s">
        <v>179</v>
      </c>
      <c r="I84" s="54" t="s">
        <v>69</v>
      </c>
      <c r="J84" s="55" t="s">
        <v>179</v>
      </c>
      <c r="K84" s="53"/>
    </row>
    <row r="85" spans="1:11">
      <c r="A85" s="46" t="s">
        <v>765</v>
      </c>
      <c r="B85" s="46" t="s">
        <v>804</v>
      </c>
      <c r="C85" s="43" t="str">
        <f t="shared" si="1"/>
        <v>2016-01-30记-14</v>
      </c>
      <c r="D85" s="43">
        <f>VLOOKUP(C85,[2]专项!$C$3:$F$115,4,0)</f>
        <v>66</v>
      </c>
      <c r="E85" s="46" t="s">
        <v>806</v>
      </c>
      <c r="F85" s="47">
        <v>66</v>
      </c>
      <c r="G85" s="45" t="s">
        <v>179</v>
      </c>
      <c r="H85" s="45" t="s">
        <v>179</v>
      </c>
      <c r="I85" s="54" t="s">
        <v>69</v>
      </c>
      <c r="J85" s="55" t="s">
        <v>179</v>
      </c>
      <c r="K85" s="53"/>
    </row>
    <row r="86" spans="1:11">
      <c r="A86" s="46" t="s">
        <v>765</v>
      </c>
      <c r="B86" s="46" t="s">
        <v>734</v>
      </c>
      <c r="C86" s="43" t="str">
        <f t="shared" si="1"/>
        <v>2016-01-30记-2</v>
      </c>
      <c r="D86" s="43">
        <f>VLOOKUP(C86,[2]专项!$C$3:$F$115,4,0)</f>
        <v>561</v>
      </c>
      <c r="E86" s="46" t="s">
        <v>831</v>
      </c>
      <c r="F86" s="47">
        <v>561</v>
      </c>
      <c r="G86" s="45" t="s">
        <v>179</v>
      </c>
      <c r="H86" s="45" t="s">
        <v>179</v>
      </c>
      <c r="I86" s="54" t="s">
        <v>69</v>
      </c>
      <c r="J86" s="55" t="s">
        <v>179</v>
      </c>
      <c r="K86" s="53"/>
    </row>
    <row r="87" spans="1:11">
      <c r="A87" s="46" t="s">
        <v>765</v>
      </c>
      <c r="B87" s="46" t="s">
        <v>743</v>
      </c>
      <c r="C87" s="43" t="str">
        <f t="shared" si="1"/>
        <v>2016-01-30记-21</v>
      </c>
      <c r="D87" s="43">
        <f>VLOOKUP(C87,[2]专项!$C$3:$F$115,4,0)</f>
        <v>299</v>
      </c>
      <c r="E87" s="46" t="s">
        <v>806</v>
      </c>
      <c r="F87" s="47">
        <v>299</v>
      </c>
      <c r="G87" s="45" t="s">
        <v>179</v>
      </c>
      <c r="H87" s="45" t="s">
        <v>179</v>
      </c>
      <c r="I87" s="54" t="s">
        <v>69</v>
      </c>
      <c r="J87" s="55" t="s">
        <v>179</v>
      </c>
      <c r="K87" s="53"/>
    </row>
    <row r="88" spans="1:11">
      <c r="A88" s="46" t="s">
        <v>765</v>
      </c>
      <c r="B88" s="46" t="s">
        <v>776</v>
      </c>
      <c r="C88" s="43" t="str">
        <f t="shared" si="1"/>
        <v>2016-01-30记-4</v>
      </c>
      <c r="D88" s="43">
        <f>VLOOKUP(C88,[2]专项!$C$3:$F$115,4,0)</f>
        <v>1295</v>
      </c>
      <c r="E88" s="46" t="s">
        <v>831</v>
      </c>
      <c r="F88" s="47">
        <v>1295</v>
      </c>
      <c r="G88" s="45" t="s">
        <v>179</v>
      </c>
      <c r="H88" s="45" t="s">
        <v>179</v>
      </c>
      <c r="I88" s="54" t="s">
        <v>69</v>
      </c>
      <c r="J88" s="55" t="s">
        <v>179</v>
      </c>
      <c r="K88" s="53"/>
    </row>
    <row r="89" spans="1:11">
      <c r="A89" s="46" t="s">
        <v>765</v>
      </c>
      <c r="B89" s="46" t="s">
        <v>799</v>
      </c>
      <c r="C89" s="43" t="str">
        <f t="shared" si="1"/>
        <v>2016-01-30记-6</v>
      </c>
      <c r="D89" s="43">
        <f>VLOOKUP(C89,[2]专项!$C$3:$F$115,4,0)</f>
        <v>1188</v>
      </c>
      <c r="E89" s="46" t="s">
        <v>835</v>
      </c>
      <c r="F89" s="47">
        <v>1188</v>
      </c>
      <c r="G89" s="45" t="s">
        <v>179</v>
      </c>
      <c r="H89" s="45" t="s">
        <v>179</v>
      </c>
      <c r="I89" s="54" t="s">
        <v>69</v>
      </c>
      <c r="J89" s="55" t="s">
        <v>179</v>
      </c>
      <c r="K89" s="53"/>
    </row>
    <row r="90" spans="1:11">
      <c r="A90" s="50" t="s">
        <v>836</v>
      </c>
      <c r="B90" s="50" t="s">
        <v>776</v>
      </c>
      <c r="C90" s="43" t="str">
        <f t="shared" si="1"/>
        <v>2016-08-31记-4</v>
      </c>
      <c r="D90" s="43" t="e">
        <f>VLOOKUP(C90,[2]专项!$C$3:$F$115,4,0)</f>
        <v>#N/A</v>
      </c>
      <c r="E90" s="50" t="s">
        <v>806</v>
      </c>
      <c r="F90" s="47">
        <v>195</v>
      </c>
      <c r="G90" s="45" t="s">
        <v>179</v>
      </c>
      <c r="H90" s="45" t="s">
        <v>179</v>
      </c>
      <c r="I90" s="54" t="s">
        <v>69</v>
      </c>
      <c r="J90" s="55" t="s">
        <v>179</v>
      </c>
      <c r="K90" s="53"/>
    </row>
    <row r="91" spans="1:11">
      <c r="A91" s="50" t="s">
        <v>836</v>
      </c>
      <c r="B91" s="50" t="s">
        <v>778</v>
      </c>
      <c r="C91" s="43" t="str">
        <f t="shared" si="1"/>
        <v>2016-08-31记-5</v>
      </c>
      <c r="D91" s="43" t="e">
        <f>VLOOKUP(C91,[2]专项!$C$3:$F$115,4,0)</f>
        <v>#N/A</v>
      </c>
      <c r="E91" s="50" t="s">
        <v>806</v>
      </c>
      <c r="F91" s="47">
        <v>178</v>
      </c>
      <c r="G91" s="45" t="s">
        <v>179</v>
      </c>
      <c r="H91" s="45" t="s">
        <v>179</v>
      </c>
      <c r="I91" s="54" t="s">
        <v>69</v>
      </c>
      <c r="J91" s="55" t="s">
        <v>179</v>
      </c>
      <c r="K91" s="53"/>
    </row>
    <row r="92" spans="1:11">
      <c r="A92" s="50" t="s">
        <v>775</v>
      </c>
      <c r="B92" s="50" t="s">
        <v>815</v>
      </c>
      <c r="C92" s="43" t="str">
        <f t="shared" si="1"/>
        <v>2016-10-31记-3</v>
      </c>
      <c r="D92" s="43" t="e">
        <f>VLOOKUP(C92,[2]专项!$C$3:$F$115,4,0)</f>
        <v>#N/A</v>
      </c>
      <c r="E92" s="50" t="s">
        <v>806</v>
      </c>
      <c r="F92" s="47">
        <v>159</v>
      </c>
      <c r="G92" s="45" t="s">
        <v>179</v>
      </c>
      <c r="H92" s="45" t="s">
        <v>179</v>
      </c>
      <c r="I92" s="54" t="s">
        <v>69</v>
      </c>
      <c r="J92" s="55" t="s">
        <v>179</v>
      </c>
      <c r="K92" s="53"/>
    </row>
    <row r="93" spans="1:11">
      <c r="A93" s="46" t="s">
        <v>837</v>
      </c>
      <c r="B93" s="46" t="s">
        <v>815</v>
      </c>
      <c r="C93" s="43" t="str">
        <f t="shared" si="1"/>
        <v>2015-08-01记-3</v>
      </c>
      <c r="D93" s="43">
        <f>VLOOKUP(C93,[2]专项!$C$3:$F$115,4,0)</f>
        <v>9000</v>
      </c>
      <c r="E93" s="46" t="s">
        <v>838</v>
      </c>
      <c r="F93" s="47">
        <v>9000</v>
      </c>
      <c r="G93" s="45" t="s">
        <v>1711</v>
      </c>
      <c r="H93" s="45" t="s">
        <v>1711</v>
      </c>
      <c r="I93" s="54" t="s">
        <v>69</v>
      </c>
      <c r="J93" s="52" t="s">
        <v>245</v>
      </c>
      <c r="K93" s="53" t="s">
        <v>1077</v>
      </c>
    </row>
    <row r="94" spans="1:11">
      <c r="A94" s="46" t="s">
        <v>765</v>
      </c>
      <c r="B94" s="46" t="s">
        <v>732</v>
      </c>
      <c r="C94" s="43" t="str">
        <f t="shared" si="1"/>
        <v>2016-01-30记-9</v>
      </c>
      <c r="D94" s="43">
        <f>VLOOKUP(C94,[2]专项!$C$3:$F$115,4,0)</f>
        <v>158</v>
      </c>
      <c r="E94" s="46" t="s">
        <v>840</v>
      </c>
      <c r="F94" s="47">
        <v>158</v>
      </c>
      <c r="G94" s="45" t="s">
        <v>1711</v>
      </c>
      <c r="H94" s="45" t="s">
        <v>1711</v>
      </c>
      <c r="I94" s="54" t="s">
        <v>69</v>
      </c>
      <c r="J94" s="52" t="s">
        <v>245</v>
      </c>
      <c r="K94" s="53"/>
    </row>
    <row r="95" spans="1:11">
      <c r="A95" s="48" t="s">
        <v>676</v>
      </c>
      <c r="B95" s="48" t="s">
        <v>820</v>
      </c>
      <c r="C95" s="43" t="str">
        <f t="shared" si="1"/>
        <v>2016-03-31记-16</v>
      </c>
      <c r="D95" s="43">
        <f>VLOOKUP(C95,[2]专项!$C$3:$F$115,4,0)</f>
        <v>385</v>
      </c>
      <c r="E95" s="48" t="s">
        <v>841</v>
      </c>
      <c r="F95" s="49">
        <v>385</v>
      </c>
      <c r="G95" s="45" t="s">
        <v>1711</v>
      </c>
      <c r="H95" s="45" t="s">
        <v>1711</v>
      </c>
      <c r="I95" s="54" t="s">
        <v>69</v>
      </c>
      <c r="J95" s="52" t="s">
        <v>245</v>
      </c>
      <c r="K95" s="53"/>
    </row>
    <row r="96" spans="1:11">
      <c r="A96" s="50" t="s">
        <v>842</v>
      </c>
      <c r="B96" s="50" t="s">
        <v>821</v>
      </c>
      <c r="C96" s="43" t="str">
        <f t="shared" si="1"/>
        <v>2016-06-30记-20</v>
      </c>
      <c r="D96" s="43" t="e">
        <f>VLOOKUP(C96,[2]专项!$C$3:$F$115,4,0)</f>
        <v>#N/A</v>
      </c>
      <c r="E96" s="50" t="s">
        <v>843</v>
      </c>
      <c r="F96" s="47">
        <v>480</v>
      </c>
      <c r="G96" s="45" t="s">
        <v>1711</v>
      </c>
      <c r="H96" s="45" t="s">
        <v>1711</v>
      </c>
      <c r="I96" s="54" t="s">
        <v>69</v>
      </c>
      <c r="J96" s="52" t="s">
        <v>245</v>
      </c>
      <c r="K96" s="53"/>
    </row>
    <row r="97" spans="1:11">
      <c r="A97" s="50" t="s">
        <v>842</v>
      </c>
      <c r="B97" s="50" t="s">
        <v>732</v>
      </c>
      <c r="C97" s="43" t="str">
        <f t="shared" si="1"/>
        <v>2016-06-30记-9</v>
      </c>
      <c r="D97" s="43" t="e">
        <f>VLOOKUP(C97,[2]专项!$C$3:$F$115,4,0)</f>
        <v>#N/A</v>
      </c>
      <c r="E97" s="50" t="s">
        <v>844</v>
      </c>
      <c r="F97" s="47">
        <v>2800</v>
      </c>
      <c r="G97" s="45" t="s">
        <v>1711</v>
      </c>
      <c r="H97" s="45" t="s">
        <v>1711</v>
      </c>
      <c r="I97" s="54" t="s">
        <v>69</v>
      </c>
      <c r="J97" s="52" t="s">
        <v>245</v>
      </c>
      <c r="K97" s="53"/>
    </row>
    <row r="98" spans="1:11">
      <c r="A98" s="46" t="s">
        <v>739</v>
      </c>
      <c r="B98" s="46" t="s">
        <v>778</v>
      </c>
      <c r="C98" s="43" t="str">
        <f t="shared" si="1"/>
        <v>2015-07-31记-5</v>
      </c>
      <c r="D98" s="43">
        <f>VLOOKUP(C98,[2]专项!$C$3:$F$115,4,0)</f>
        <v>315</v>
      </c>
      <c r="E98" s="56" t="s">
        <v>779</v>
      </c>
      <c r="F98" s="47">
        <v>315</v>
      </c>
      <c r="G98" s="45" t="s">
        <v>237</v>
      </c>
      <c r="H98" s="45" t="s">
        <v>1712</v>
      </c>
      <c r="I98" s="54" t="s">
        <v>69</v>
      </c>
      <c r="J98" s="52" t="s">
        <v>237</v>
      </c>
      <c r="K98" s="53"/>
    </row>
    <row r="99" spans="1:11">
      <c r="A99" s="46" t="s">
        <v>758</v>
      </c>
      <c r="B99" s="46" t="s">
        <v>762</v>
      </c>
      <c r="C99" s="43" t="str">
        <f t="shared" si="1"/>
        <v>2015-11-30记-7</v>
      </c>
      <c r="D99" s="43">
        <f>VLOOKUP(C99,[2]专项!$C$3:$F$115,4,0)</f>
        <v>182</v>
      </c>
      <c r="E99" s="56" t="s">
        <v>871</v>
      </c>
      <c r="F99" s="47">
        <v>182</v>
      </c>
      <c r="G99" s="45" t="s">
        <v>237</v>
      </c>
      <c r="H99" s="45" t="s">
        <v>1712</v>
      </c>
      <c r="I99" s="54" t="s">
        <v>69</v>
      </c>
      <c r="J99" s="52" t="s">
        <v>237</v>
      </c>
      <c r="K99" s="53"/>
    </row>
    <row r="100" spans="1:11">
      <c r="A100" s="46" t="s">
        <v>760</v>
      </c>
      <c r="B100" s="46" t="s">
        <v>772</v>
      </c>
      <c r="C100" s="43" t="str">
        <f t="shared" si="1"/>
        <v>2015-12-30记-11</v>
      </c>
      <c r="D100" s="43">
        <f>VLOOKUP(C100,[2]专项!$C$3:$F$115,4,0)</f>
        <v>181</v>
      </c>
      <c r="E100" s="56" t="s">
        <v>872</v>
      </c>
      <c r="F100" s="47">
        <v>181</v>
      </c>
      <c r="G100" s="45" t="s">
        <v>237</v>
      </c>
      <c r="H100" s="45" t="s">
        <v>1712</v>
      </c>
      <c r="I100" s="54" t="s">
        <v>69</v>
      </c>
      <c r="J100" s="52" t="s">
        <v>237</v>
      </c>
      <c r="K100" s="53"/>
    </row>
    <row r="101" spans="1:11">
      <c r="A101" s="46" t="s">
        <v>765</v>
      </c>
      <c r="B101" s="46" t="s">
        <v>780</v>
      </c>
      <c r="C101" s="43" t="str">
        <f t="shared" si="1"/>
        <v>2016-01-30记-19</v>
      </c>
      <c r="D101" s="43">
        <f>VLOOKUP(C101,[2]专项!$C$3:$F$115,4,0)</f>
        <v>278</v>
      </c>
      <c r="E101" s="56" t="s">
        <v>767</v>
      </c>
      <c r="F101" s="47">
        <v>278</v>
      </c>
      <c r="G101" s="45" t="s">
        <v>237</v>
      </c>
      <c r="H101" s="45" t="s">
        <v>1712</v>
      </c>
      <c r="I101" s="54" t="s">
        <v>69</v>
      </c>
      <c r="J101" s="52" t="s">
        <v>237</v>
      </c>
      <c r="K101" s="53"/>
    </row>
    <row r="102" spans="1:11">
      <c r="A102" s="46" t="s">
        <v>765</v>
      </c>
      <c r="B102" s="46" t="s">
        <v>821</v>
      </c>
      <c r="C102" s="43" t="str">
        <f t="shared" si="1"/>
        <v>2016-01-30记-20</v>
      </c>
      <c r="D102" s="43">
        <f>VLOOKUP(C102,[2]专项!$C$3:$F$115,4,0)</f>
        <v>156</v>
      </c>
      <c r="E102" s="56" t="s">
        <v>873</v>
      </c>
      <c r="F102" s="47">
        <v>156</v>
      </c>
      <c r="G102" s="45" t="s">
        <v>237</v>
      </c>
      <c r="H102" s="45" t="s">
        <v>1712</v>
      </c>
      <c r="I102" s="54" t="s">
        <v>69</v>
      </c>
      <c r="J102" s="52" t="s">
        <v>237</v>
      </c>
      <c r="K102" s="53"/>
    </row>
    <row r="103" spans="1:11">
      <c r="A103" s="46" t="s">
        <v>765</v>
      </c>
      <c r="B103" s="46" t="s">
        <v>781</v>
      </c>
      <c r="C103" s="43" t="str">
        <f t="shared" si="1"/>
        <v>2016-01-30记-25</v>
      </c>
      <c r="D103" s="43">
        <f>VLOOKUP(C103,[2]专项!$C$3:$F$115,4,0)</f>
        <v>384</v>
      </c>
      <c r="E103" s="56" t="s">
        <v>782</v>
      </c>
      <c r="F103" s="47">
        <v>384</v>
      </c>
      <c r="G103" s="45" t="s">
        <v>237</v>
      </c>
      <c r="H103" s="45" t="s">
        <v>1712</v>
      </c>
      <c r="I103" s="54" t="s">
        <v>69</v>
      </c>
      <c r="J103" s="52" t="s">
        <v>237</v>
      </c>
      <c r="K103" s="53"/>
    </row>
    <row r="104" spans="1:11">
      <c r="A104" s="48" t="s">
        <v>676</v>
      </c>
      <c r="B104" s="48" t="s">
        <v>780</v>
      </c>
      <c r="C104" s="43" t="str">
        <f t="shared" si="1"/>
        <v>2016-03-31记-19</v>
      </c>
      <c r="D104" s="43">
        <f>VLOOKUP(C104,[2]专项!$C$3:$F$115,4,0)</f>
        <v>11753.12</v>
      </c>
      <c r="E104" s="48" t="s">
        <v>874</v>
      </c>
      <c r="F104" s="49">
        <v>11753.12</v>
      </c>
      <c r="G104" s="45" t="s">
        <v>237</v>
      </c>
      <c r="H104" s="45" t="s">
        <v>1713</v>
      </c>
      <c r="I104" s="54" t="s">
        <v>69</v>
      </c>
      <c r="J104" s="52" t="s">
        <v>237</v>
      </c>
      <c r="K104" s="53" t="s">
        <v>1077</v>
      </c>
    </row>
    <row r="105" spans="1:11">
      <c r="A105" s="50" t="s">
        <v>876</v>
      </c>
      <c r="B105" s="50" t="s">
        <v>762</v>
      </c>
      <c r="C105" s="43" t="str">
        <f t="shared" si="1"/>
        <v>2017-02-28记-7</v>
      </c>
      <c r="D105" s="43" t="e">
        <f>VLOOKUP(C105,[2]专项!$C$3:$F$115,4,0)</f>
        <v>#N/A</v>
      </c>
      <c r="E105" s="50" t="s">
        <v>877</v>
      </c>
      <c r="F105" s="47">
        <v>7163.08</v>
      </c>
      <c r="G105" s="45" t="s">
        <v>237</v>
      </c>
      <c r="H105" s="45" t="s">
        <v>1713</v>
      </c>
      <c r="I105" s="54" t="s">
        <v>69</v>
      </c>
      <c r="J105" s="52" t="s">
        <v>237</v>
      </c>
      <c r="K105" s="53" t="s">
        <v>1077</v>
      </c>
    </row>
    <row r="106" spans="1:11">
      <c r="A106" s="50" t="s">
        <v>801</v>
      </c>
      <c r="B106" s="50" t="s">
        <v>812</v>
      </c>
      <c r="C106" s="43" t="str">
        <f t="shared" si="1"/>
        <v>2017-06-30记-12</v>
      </c>
      <c r="D106" s="43" t="e">
        <f>VLOOKUP(C106,[2]专项!$C$3:$F$115,4,0)</f>
        <v>#N/A</v>
      </c>
      <c r="E106" s="50" t="s">
        <v>878</v>
      </c>
      <c r="F106" s="47">
        <v>3651.24</v>
      </c>
      <c r="G106" s="45" t="s">
        <v>237</v>
      </c>
      <c r="H106" s="45" t="s">
        <v>1713</v>
      </c>
      <c r="I106" s="54" t="s">
        <v>69</v>
      </c>
      <c r="J106" s="52" t="s">
        <v>237</v>
      </c>
      <c r="K106" s="53"/>
    </row>
    <row r="107" spans="1:11">
      <c r="A107" s="50" t="s">
        <v>879</v>
      </c>
      <c r="B107" s="50" t="s">
        <v>773</v>
      </c>
      <c r="C107" s="43" t="str">
        <f t="shared" si="1"/>
        <v>2017-09-30记-8</v>
      </c>
      <c r="D107" s="43" t="e">
        <f>VLOOKUP(C107,[2]专项!$C$3:$F$115,4,0)</f>
        <v>#N/A</v>
      </c>
      <c r="E107" s="50" t="s">
        <v>880</v>
      </c>
      <c r="F107" s="47">
        <v>2007.2</v>
      </c>
      <c r="G107" s="45" t="s">
        <v>237</v>
      </c>
      <c r="H107" s="45" t="s">
        <v>1713</v>
      </c>
      <c r="I107" s="54" t="s">
        <v>69</v>
      </c>
      <c r="J107" s="52" t="s">
        <v>237</v>
      </c>
      <c r="K107" s="53"/>
    </row>
    <row r="108" spans="1:11">
      <c r="A108" s="50" t="s">
        <v>1714</v>
      </c>
      <c r="B108" s="50" t="s">
        <v>778</v>
      </c>
      <c r="C108" s="43" t="str">
        <f t="shared" si="1"/>
        <v>2017-11-30记-5</v>
      </c>
      <c r="D108" s="43" t="e">
        <f>VLOOKUP(C108,[2]专项!$C$3:$F$115,4,0)</f>
        <v>#N/A</v>
      </c>
      <c r="E108" s="50" t="s">
        <v>1715</v>
      </c>
      <c r="F108" s="47">
        <v>2184.7600000000002</v>
      </c>
      <c r="G108" s="45" t="s">
        <v>237</v>
      </c>
      <c r="H108" s="45" t="s">
        <v>1713</v>
      </c>
      <c r="I108" s="54" t="s">
        <v>69</v>
      </c>
      <c r="J108" s="52" t="s">
        <v>237</v>
      </c>
      <c r="K108" s="53"/>
    </row>
    <row r="109" spans="1:11">
      <c r="A109" s="57">
        <v>42155</v>
      </c>
      <c r="B109" s="58" t="s">
        <v>755</v>
      </c>
      <c r="C109" s="43" t="str">
        <f t="shared" si="1"/>
        <v>42155记-13</v>
      </c>
      <c r="D109" s="43">
        <f>VLOOKUP(C109,[2]专项!$C$3:$F$115,4,0)</f>
        <v>6590</v>
      </c>
      <c r="E109" s="58" t="s">
        <v>847</v>
      </c>
      <c r="F109" s="59">
        <v>6590</v>
      </c>
      <c r="G109" s="45" t="s">
        <v>161</v>
      </c>
      <c r="H109" s="45" t="s">
        <v>161</v>
      </c>
      <c r="I109" s="54" t="s">
        <v>69</v>
      </c>
      <c r="J109" s="52" t="s">
        <v>161</v>
      </c>
      <c r="K109" s="53"/>
    </row>
    <row r="110" spans="1:11">
      <c r="A110" s="58" t="s">
        <v>809</v>
      </c>
      <c r="B110" s="58" t="s">
        <v>804</v>
      </c>
      <c r="C110" s="43" t="str">
        <f t="shared" si="1"/>
        <v>2015-02-28记-14</v>
      </c>
      <c r="D110" s="43">
        <f>VLOOKUP(C110,[2]专项!$C$3:$F$115,4,0)</f>
        <v>6590</v>
      </c>
      <c r="E110" s="58" t="s">
        <v>845</v>
      </c>
      <c r="F110" s="59">
        <v>6590</v>
      </c>
      <c r="G110" s="45" t="s">
        <v>161</v>
      </c>
      <c r="H110" s="45" t="s">
        <v>161</v>
      </c>
      <c r="I110" s="54" t="s">
        <v>69</v>
      </c>
      <c r="J110" s="52" t="s">
        <v>161</v>
      </c>
      <c r="K110" s="53"/>
    </row>
    <row r="111" spans="1:11">
      <c r="A111" s="58" t="s">
        <v>814</v>
      </c>
      <c r="B111" s="58" t="s">
        <v>743</v>
      </c>
      <c r="C111" s="43" t="str">
        <f t="shared" si="1"/>
        <v>2015-03-31记-21</v>
      </c>
      <c r="D111" s="43">
        <f>VLOOKUP(C111,[2]专项!$C$3:$F$115,4,0)</f>
        <v>6590</v>
      </c>
      <c r="E111" s="58" t="s">
        <v>846</v>
      </c>
      <c r="F111" s="59">
        <v>6590</v>
      </c>
      <c r="G111" s="45" t="s">
        <v>161</v>
      </c>
      <c r="H111" s="45" t="s">
        <v>161</v>
      </c>
      <c r="I111" s="54" t="s">
        <v>69</v>
      </c>
      <c r="J111" s="52" t="s">
        <v>161</v>
      </c>
      <c r="K111" s="53"/>
    </row>
    <row r="112" spans="1:11">
      <c r="A112" s="46" t="s">
        <v>739</v>
      </c>
      <c r="B112" s="46" t="s">
        <v>848</v>
      </c>
      <c r="C112" s="43" t="str">
        <f t="shared" si="1"/>
        <v>2015-07-31记-30</v>
      </c>
      <c r="D112" s="43">
        <f>VLOOKUP(C112,[2]专项!$C$3:$F$115,4,0)</f>
        <v>8840</v>
      </c>
      <c r="E112" s="46" t="s">
        <v>849</v>
      </c>
      <c r="F112" s="47">
        <v>8840</v>
      </c>
      <c r="G112" s="45" t="s">
        <v>161</v>
      </c>
      <c r="H112" s="45" t="s">
        <v>161</v>
      </c>
      <c r="I112" s="54" t="s">
        <v>69</v>
      </c>
      <c r="J112" s="52" t="s">
        <v>161</v>
      </c>
      <c r="K112" s="53"/>
    </row>
    <row r="113" spans="1:11">
      <c r="A113" s="46" t="s">
        <v>745</v>
      </c>
      <c r="B113" s="46" t="s">
        <v>850</v>
      </c>
      <c r="C113" s="43" t="str">
        <f t="shared" si="1"/>
        <v>2015-08-28记-29</v>
      </c>
      <c r="D113" s="43">
        <f>VLOOKUP(C113,[2]专项!$C$3:$F$115,4,0)</f>
        <v>10946</v>
      </c>
      <c r="E113" s="46" t="s">
        <v>851</v>
      </c>
      <c r="F113" s="47">
        <v>10946</v>
      </c>
      <c r="G113" s="45" t="s">
        <v>161</v>
      </c>
      <c r="H113" s="45" t="s">
        <v>161</v>
      </c>
      <c r="I113" s="54" t="s">
        <v>69</v>
      </c>
      <c r="J113" s="52" t="s">
        <v>161</v>
      </c>
      <c r="K113" s="53" t="s">
        <v>1077</v>
      </c>
    </row>
    <row r="114" spans="1:11">
      <c r="A114" s="46" t="s">
        <v>747</v>
      </c>
      <c r="B114" s="46" t="s">
        <v>853</v>
      </c>
      <c r="C114" s="43" t="str">
        <f t="shared" si="1"/>
        <v>2015-09-30记-51</v>
      </c>
      <c r="D114" s="43">
        <f>VLOOKUP(C114,[2]专项!$C$3:$F$115,4,0)</f>
        <v>19071.47</v>
      </c>
      <c r="E114" s="46" t="s">
        <v>854</v>
      </c>
      <c r="F114" s="47">
        <v>19071.47</v>
      </c>
      <c r="G114" s="45" t="s">
        <v>161</v>
      </c>
      <c r="H114" s="45" t="s">
        <v>161</v>
      </c>
      <c r="I114" s="54" t="s">
        <v>69</v>
      </c>
      <c r="J114" s="52" t="s">
        <v>161</v>
      </c>
      <c r="K114" s="53" t="s">
        <v>1077</v>
      </c>
    </row>
    <row r="115" spans="1:11">
      <c r="A115" s="46" t="s">
        <v>754</v>
      </c>
      <c r="B115" s="46" t="s">
        <v>742</v>
      </c>
      <c r="C115" s="43" t="str">
        <f t="shared" si="1"/>
        <v>2015-10-31记-18</v>
      </c>
      <c r="D115" s="43">
        <f>VLOOKUP(C115,[2]专项!$C$3:$F$115,4,0)</f>
        <v>6630</v>
      </c>
      <c r="E115" s="46" t="s">
        <v>855</v>
      </c>
      <c r="F115" s="47">
        <v>6630</v>
      </c>
      <c r="G115" s="45" t="s">
        <v>161</v>
      </c>
      <c r="H115" s="45" t="s">
        <v>161</v>
      </c>
      <c r="I115" s="54" t="s">
        <v>69</v>
      </c>
      <c r="J115" s="52" t="s">
        <v>161</v>
      </c>
      <c r="K115" s="53"/>
    </row>
    <row r="116" spans="1:11">
      <c r="A116" s="46" t="s">
        <v>758</v>
      </c>
      <c r="B116" s="46" t="s">
        <v>784</v>
      </c>
      <c r="C116" s="43" t="str">
        <f t="shared" si="1"/>
        <v>2015-11-30记-33</v>
      </c>
      <c r="D116" s="43">
        <f>VLOOKUP(C116,[2]专项!$C$3:$F$115,4,0)</f>
        <v>6630</v>
      </c>
      <c r="E116" s="46" t="s">
        <v>856</v>
      </c>
      <c r="F116" s="47">
        <v>6630</v>
      </c>
      <c r="G116" s="45" t="s">
        <v>161</v>
      </c>
      <c r="H116" s="45" t="s">
        <v>161</v>
      </c>
      <c r="I116" s="54" t="s">
        <v>69</v>
      </c>
      <c r="J116" s="52" t="s">
        <v>161</v>
      </c>
      <c r="K116" s="53"/>
    </row>
    <row r="117" spans="1:11">
      <c r="A117" s="46" t="s">
        <v>760</v>
      </c>
      <c r="B117" s="46" t="s">
        <v>857</v>
      </c>
      <c r="C117" s="43" t="str">
        <f t="shared" si="1"/>
        <v>2015-12-30记-40</v>
      </c>
      <c r="D117" s="43">
        <f>VLOOKUP(C117,[2]专项!$C$3:$F$115,4,0)</f>
        <v>6630</v>
      </c>
      <c r="E117" s="46" t="s">
        <v>858</v>
      </c>
      <c r="F117" s="47">
        <v>6630</v>
      </c>
      <c r="G117" s="45" t="s">
        <v>161</v>
      </c>
      <c r="H117" s="45" t="s">
        <v>161</v>
      </c>
      <c r="I117" s="54" t="s">
        <v>69</v>
      </c>
      <c r="J117" s="52" t="s">
        <v>161</v>
      </c>
      <c r="K117" s="53"/>
    </row>
    <row r="118" spans="1:11">
      <c r="A118" s="46" t="s">
        <v>765</v>
      </c>
      <c r="B118" s="46" t="s">
        <v>859</v>
      </c>
      <c r="C118" s="43" t="str">
        <f t="shared" si="1"/>
        <v>2016-01-30记-38</v>
      </c>
      <c r="D118" s="43">
        <f>VLOOKUP(C118,[2]专项!$C$3:$F$115,4,0)</f>
        <v>6630</v>
      </c>
      <c r="E118" s="46" t="s">
        <v>860</v>
      </c>
      <c r="F118" s="47">
        <v>6630</v>
      </c>
      <c r="G118" s="45" t="s">
        <v>161</v>
      </c>
      <c r="H118" s="45" t="s">
        <v>161</v>
      </c>
      <c r="I118" s="54" t="s">
        <v>69</v>
      </c>
      <c r="J118" s="52" t="s">
        <v>161</v>
      </c>
      <c r="K118" s="53"/>
    </row>
    <row r="119" spans="1:11">
      <c r="A119" s="48" t="s">
        <v>771</v>
      </c>
      <c r="B119" s="48" t="s">
        <v>780</v>
      </c>
      <c r="C119" s="43" t="str">
        <f t="shared" si="1"/>
        <v>2016-02-29记-19</v>
      </c>
      <c r="D119" s="43">
        <f>VLOOKUP(C119,[2]专项!$C$3:$F$115,4,0)</f>
        <v>6630</v>
      </c>
      <c r="E119" s="48" t="s">
        <v>861</v>
      </c>
      <c r="F119" s="49">
        <v>6630</v>
      </c>
      <c r="G119" s="45" t="s">
        <v>161</v>
      </c>
      <c r="H119" s="45" t="s">
        <v>161</v>
      </c>
      <c r="I119" s="54" t="s">
        <v>69</v>
      </c>
      <c r="J119" s="52" t="s">
        <v>161</v>
      </c>
      <c r="K119" s="53"/>
    </row>
    <row r="120" spans="1:11">
      <c r="A120" s="48" t="s">
        <v>676</v>
      </c>
      <c r="B120" s="48" t="s">
        <v>862</v>
      </c>
      <c r="C120" s="43" t="str">
        <f t="shared" si="1"/>
        <v>2016-03-31记-32</v>
      </c>
      <c r="D120" s="43">
        <f>VLOOKUP(C120,[2]专项!$C$3:$F$115,4,0)</f>
        <v>6630</v>
      </c>
      <c r="E120" s="48" t="s">
        <v>863</v>
      </c>
      <c r="F120" s="49">
        <v>6630</v>
      </c>
      <c r="G120" s="45" t="s">
        <v>161</v>
      </c>
      <c r="H120" s="45" t="s">
        <v>161</v>
      </c>
      <c r="I120" s="54" t="s">
        <v>69</v>
      </c>
      <c r="J120" s="52" t="s">
        <v>161</v>
      </c>
      <c r="K120" s="53"/>
    </row>
    <row r="121" spans="1:11">
      <c r="A121" s="50" t="s">
        <v>798</v>
      </c>
      <c r="B121" s="50" t="s">
        <v>766</v>
      </c>
      <c r="C121" s="43" t="str">
        <f t="shared" si="1"/>
        <v>2016-04-30记-22</v>
      </c>
      <c r="D121" s="43">
        <f>VLOOKUP(C121,[2]专项!$C$3:$F$115,4,0)</f>
        <v>6630</v>
      </c>
      <c r="E121" s="50" t="s">
        <v>864</v>
      </c>
      <c r="F121" s="47">
        <v>6630</v>
      </c>
      <c r="G121" s="45" t="s">
        <v>161</v>
      </c>
      <c r="H121" s="45" t="s">
        <v>161</v>
      </c>
      <c r="I121" s="54" t="s">
        <v>69</v>
      </c>
      <c r="J121" s="52" t="s">
        <v>161</v>
      </c>
      <c r="K121" s="53"/>
    </row>
    <row r="122" spans="1:11">
      <c r="A122" s="50" t="s">
        <v>865</v>
      </c>
      <c r="B122" s="50" t="s">
        <v>832</v>
      </c>
      <c r="C122" s="43" t="str">
        <f t="shared" si="1"/>
        <v>2016-05-31记-15</v>
      </c>
      <c r="D122" s="43">
        <f>VLOOKUP(C122,[2]专项!$C$3:$F$115,4,0)</f>
        <v>6630</v>
      </c>
      <c r="E122" s="50" t="s">
        <v>864</v>
      </c>
      <c r="F122" s="47">
        <v>6630</v>
      </c>
      <c r="G122" s="45" t="s">
        <v>161</v>
      </c>
      <c r="H122" s="45" t="s">
        <v>161</v>
      </c>
      <c r="I122" s="54" t="s">
        <v>69</v>
      </c>
      <c r="J122" s="52" t="s">
        <v>161</v>
      </c>
      <c r="K122" s="53"/>
    </row>
    <row r="123" spans="1:11">
      <c r="A123" s="50" t="s">
        <v>842</v>
      </c>
      <c r="B123" s="50" t="s">
        <v>823</v>
      </c>
      <c r="C123" s="43" t="str">
        <f t="shared" si="1"/>
        <v>2016-06-30记-23</v>
      </c>
      <c r="D123" s="43">
        <f>VLOOKUP(C123,[2]专项!$C$3:$F$115,4,0)</f>
        <v>6630</v>
      </c>
      <c r="E123" s="50" t="s">
        <v>866</v>
      </c>
      <c r="F123" s="47">
        <v>6630</v>
      </c>
      <c r="G123" s="45" t="s">
        <v>161</v>
      </c>
      <c r="H123" s="45" t="s">
        <v>161</v>
      </c>
      <c r="I123" s="54" t="s">
        <v>69</v>
      </c>
      <c r="J123" s="52" t="s">
        <v>161</v>
      </c>
      <c r="K123" s="53"/>
    </row>
    <row r="124" spans="1:11">
      <c r="A124" s="50" t="s">
        <v>867</v>
      </c>
      <c r="B124" s="50" t="s">
        <v>821</v>
      </c>
      <c r="C124" s="43" t="str">
        <f t="shared" si="1"/>
        <v>2016-07-31记-20</v>
      </c>
      <c r="D124" s="43" t="e">
        <f>VLOOKUP(C124,[2]专项!$C$3:$F$115,4,0)</f>
        <v>#N/A</v>
      </c>
      <c r="E124" s="50" t="s">
        <v>849</v>
      </c>
      <c r="F124" s="47">
        <v>6630</v>
      </c>
      <c r="G124" s="45" t="s">
        <v>161</v>
      </c>
      <c r="H124" s="45" t="s">
        <v>161</v>
      </c>
      <c r="I124" s="54" t="s">
        <v>69</v>
      </c>
      <c r="J124" s="52" t="s">
        <v>161</v>
      </c>
      <c r="K124" s="53"/>
    </row>
    <row r="125" spans="1:11">
      <c r="A125" s="50" t="s">
        <v>836</v>
      </c>
      <c r="B125" s="50" t="s">
        <v>742</v>
      </c>
      <c r="C125" s="43" t="str">
        <f t="shared" si="1"/>
        <v>2016-08-31记-18</v>
      </c>
      <c r="D125" s="43" t="e">
        <f>VLOOKUP(C125,[2]专项!$C$3:$F$115,4,0)</f>
        <v>#N/A</v>
      </c>
      <c r="E125" s="50" t="s">
        <v>851</v>
      </c>
      <c r="F125" s="47">
        <v>6630</v>
      </c>
      <c r="G125" s="45" t="s">
        <v>161</v>
      </c>
      <c r="H125" s="45" t="s">
        <v>161</v>
      </c>
      <c r="I125" s="54" t="s">
        <v>69</v>
      </c>
      <c r="J125" s="52" t="s">
        <v>161</v>
      </c>
      <c r="K125" s="53"/>
    </row>
    <row r="126" spans="1:11">
      <c r="A126" s="50" t="s">
        <v>836</v>
      </c>
      <c r="B126" s="50" t="s">
        <v>742</v>
      </c>
      <c r="C126" s="43" t="str">
        <f t="shared" si="1"/>
        <v>2016-08-31记-18</v>
      </c>
      <c r="D126" s="43" t="e">
        <f>VLOOKUP(C126,[2]专项!$C$3:$F$115,4,0)</f>
        <v>#N/A</v>
      </c>
      <c r="E126" s="50" t="s">
        <v>851</v>
      </c>
      <c r="F126" s="47">
        <v>6630</v>
      </c>
      <c r="G126" s="45" t="s">
        <v>161</v>
      </c>
      <c r="H126" s="45" t="s">
        <v>161</v>
      </c>
      <c r="I126" s="54" t="s">
        <v>69</v>
      </c>
      <c r="J126" s="52" t="s">
        <v>161</v>
      </c>
      <c r="K126" s="53"/>
    </row>
    <row r="127" spans="1:11">
      <c r="A127" s="50" t="s">
        <v>657</v>
      </c>
      <c r="B127" s="50" t="s">
        <v>820</v>
      </c>
      <c r="C127" s="43" t="str">
        <f t="shared" si="1"/>
        <v>2016-09-30记-16</v>
      </c>
      <c r="D127" s="43" t="e">
        <f>VLOOKUP(C127,[2]专项!$C$3:$F$115,4,0)</f>
        <v>#N/A</v>
      </c>
      <c r="E127" s="50" t="s">
        <v>854</v>
      </c>
      <c r="F127" s="47">
        <v>6630</v>
      </c>
      <c r="G127" s="45" t="s">
        <v>161</v>
      </c>
      <c r="H127" s="45" t="s">
        <v>161</v>
      </c>
      <c r="I127" s="54" t="s">
        <v>69</v>
      </c>
      <c r="J127" s="52" t="s">
        <v>161</v>
      </c>
      <c r="K127" s="53"/>
    </row>
    <row r="128" spans="1:11">
      <c r="A128" s="50" t="s">
        <v>657</v>
      </c>
      <c r="B128" s="50" t="s">
        <v>820</v>
      </c>
      <c r="C128" s="43" t="str">
        <f t="shared" si="1"/>
        <v>2016-09-30记-16</v>
      </c>
      <c r="D128" s="43" t="e">
        <f>VLOOKUP(C128,[2]专项!$C$3:$F$115,4,0)</f>
        <v>#N/A</v>
      </c>
      <c r="E128" s="50" t="s">
        <v>854</v>
      </c>
      <c r="F128" s="47">
        <v>6630</v>
      </c>
      <c r="G128" s="45" t="s">
        <v>161</v>
      </c>
      <c r="H128" s="45" t="s">
        <v>161</v>
      </c>
      <c r="I128" s="54" t="s">
        <v>69</v>
      </c>
      <c r="J128" s="52" t="s">
        <v>161</v>
      </c>
      <c r="K128" s="53"/>
    </row>
    <row r="129" spans="1:11">
      <c r="A129" s="50" t="s">
        <v>775</v>
      </c>
      <c r="B129" s="50" t="s">
        <v>766</v>
      </c>
      <c r="C129" s="43" t="str">
        <f t="shared" si="1"/>
        <v>2016-10-31记-22</v>
      </c>
      <c r="D129" s="43" t="e">
        <f>VLOOKUP(C129,[2]专项!$C$3:$F$115,4,0)</f>
        <v>#N/A</v>
      </c>
      <c r="E129" s="50" t="s">
        <v>855</v>
      </c>
      <c r="F129" s="47">
        <v>6630</v>
      </c>
      <c r="G129" s="45" t="s">
        <v>161</v>
      </c>
      <c r="H129" s="45" t="s">
        <v>161</v>
      </c>
      <c r="I129" s="54" t="s">
        <v>69</v>
      </c>
      <c r="J129" s="52" t="s">
        <v>161</v>
      </c>
      <c r="K129" s="53"/>
    </row>
    <row r="130" spans="1:11">
      <c r="A130" s="50" t="s">
        <v>775</v>
      </c>
      <c r="B130" s="50" t="s">
        <v>766</v>
      </c>
      <c r="C130" s="43" t="str">
        <f t="shared" si="1"/>
        <v>2016-10-31记-22</v>
      </c>
      <c r="D130" s="43" t="e">
        <f>VLOOKUP(C130,[2]专项!$C$3:$F$115,4,0)</f>
        <v>#N/A</v>
      </c>
      <c r="E130" s="50" t="s">
        <v>855</v>
      </c>
      <c r="F130" s="47">
        <v>6630</v>
      </c>
      <c r="G130" s="45" t="s">
        <v>161</v>
      </c>
      <c r="H130" s="45" t="s">
        <v>161</v>
      </c>
      <c r="I130" s="54" t="s">
        <v>69</v>
      </c>
      <c r="J130" s="52" t="s">
        <v>161</v>
      </c>
      <c r="K130" s="53"/>
    </row>
    <row r="131" spans="1:11">
      <c r="A131" s="50" t="s">
        <v>868</v>
      </c>
      <c r="B131" s="50" t="s">
        <v>755</v>
      </c>
      <c r="C131" s="43" t="str">
        <f t="shared" ref="C131:C149" si="2">A131&amp;B131</f>
        <v>2016-11-30记-13</v>
      </c>
      <c r="D131" s="43" t="e">
        <f>VLOOKUP(C131,[2]专项!$C$3:$F$115,4,0)</f>
        <v>#N/A</v>
      </c>
      <c r="E131" s="50" t="s">
        <v>856</v>
      </c>
      <c r="F131" s="47">
        <v>6630</v>
      </c>
      <c r="G131" s="45" t="s">
        <v>161</v>
      </c>
      <c r="H131" s="45" t="s">
        <v>161</v>
      </c>
      <c r="I131" s="54" t="s">
        <v>69</v>
      </c>
      <c r="J131" s="52" t="s">
        <v>161</v>
      </c>
      <c r="K131" s="53" t="s">
        <v>1077</v>
      </c>
    </row>
    <row r="132" spans="1:11">
      <c r="A132" s="50" t="s">
        <v>868</v>
      </c>
      <c r="B132" s="50" t="s">
        <v>755</v>
      </c>
      <c r="C132" s="43" t="str">
        <f t="shared" si="2"/>
        <v>2016-11-30记-13</v>
      </c>
      <c r="D132" s="43" t="e">
        <f>VLOOKUP(C132,[2]专项!$C$3:$F$115,4,0)</f>
        <v>#N/A</v>
      </c>
      <c r="E132" s="50" t="s">
        <v>856</v>
      </c>
      <c r="F132" s="47">
        <v>6630</v>
      </c>
      <c r="G132" s="45" t="s">
        <v>161</v>
      </c>
      <c r="H132" s="45" t="s">
        <v>161</v>
      </c>
      <c r="I132" s="54" t="s">
        <v>69</v>
      </c>
      <c r="J132" s="52" t="s">
        <v>161</v>
      </c>
      <c r="K132" s="53"/>
    </row>
    <row r="133" spans="1:11">
      <c r="A133" s="50" t="s">
        <v>717</v>
      </c>
      <c r="B133" s="50" t="s">
        <v>740</v>
      </c>
      <c r="C133" s="43" t="str">
        <f t="shared" si="2"/>
        <v>2016-12-31记-17</v>
      </c>
      <c r="D133" s="43" t="e">
        <f>VLOOKUP(C133,[2]专项!$C$3:$F$115,4,0)</f>
        <v>#N/A</v>
      </c>
      <c r="E133" s="50" t="s">
        <v>858</v>
      </c>
      <c r="F133" s="47">
        <v>6630</v>
      </c>
      <c r="G133" s="45" t="s">
        <v>161</v>
      </c>
      <c r="H133" s="45" t="s">
        <v>161</v>
      </c>
      <c r="I133" s="54" t="s">
        <v>69</v>
      </c>
      <c r="J133" s="52" t="s">
        <v>161</v>
      </c>
      <c r="K133" s="53"/>
    </row>
    <row r="134" spans="1:11">
      <c r="A134" s="50" t="s">
        <v>717</v>
      </c>
      <c r="B134" s="50" t="s">
        <v>740</v>
      </c>
      <c r="C134" s="43" t="str">
        <f t="shared" si="2"/>
        <v>2016-12-31记-17</v>
      </c>
      <c r="D134" s="43" t="e">
        <f>VLOOKUP(C134,[2]专项!$C$3:$F$115,4,0)</f>
        <v>#N/A</v>
      </c>
      <c r="E134" s="50" t="s">
        <v>858</v>
      </c>
      <c r="F134" s="47">
        <v>6630</v>
      </c>
      <c r="G134" s="45" t="s">
        <v>161</v>
      </c>
      <c r="H134" s="45" t="s">
        <v>161</v>
      </c>
      <c r="I134" s="54" t="s">
        <v>69</v>
      </c>
      <c r="J134" s="52" t="s">
        <v>161</v>
      </c>
      <c r="K134" s="53"/>
    </row>
    <row r="135" spans="1:11">
      <c r="A135" s="50" t="s">
        <v>896</v>
      </c>
      <c r="B135" s="50" t="s">
        <v>812</v>
      </c>
      <c r="C135" s="43" t="str">
        <f t="shared" si="2"/>
        <v>2017-01-31记-12</v>
      </c>
      <c r="D135" s="43" t="e">
        <f>VLOOKUP(C135,[2]专项!$C$3:$F$115,4,0)</f>
        <v>#N/A</v>
      </c>
      <c r="E135" s="50" t="s">
        <v>860</v>
      </c>
      <c r="F135" s="47">
        <v>6630</v>
      </c>
      <c r="G135" s="45" t="s">
        <v>161</v>
      </c>
      <c r="H135" s="45" t="s">
        <v>161</v>
      </c>
      <c r="I135" s="54" t="s">
        <v>69</v>
      </c>
      <c r="J135" s="52" t="s">
        <v>161</v>
      </c>
      <c r="K135" s="53"/>
    </row>
    <row r="136" spans="1:11">
      <c r="A136" s="50" t="s">
        <v>896</v>
      </c>
      <c r="B136" s="50" t="s">
        <v>812</v>
      </c>
      <c r="C136" s="43" t="str">
        <f t="shared" si="2"/>
        <v>2017-01-31记-12</v>
      </c>
      <c r="D136" s="43" t="e">
        <f>VLOOKUP(C136,[2]专项!$C$3:$F$115,4,0)</f>
        <v>#N/A</v>
      </c>
      <c r="E136" s="50" t="s">
        <v>860</v>
      </c>
      <c r="F136" s="47">
        <v>6630</v>
      </c>
      <c r="G136" s="45" t="s">
        <v>161</v>
      </c>
      <c r="H136" s="45" t="s">
        <v>161</v>
      </c>
      <c r="I136" s="54" t="s">
        <v>69</v>
      </c>
      <c r="J136" s="52" t="s">
        <v>161</v>
      </c>
      <c r="K136" s="53"/>
    </row>
    <row r="137" spans="1:11">
      <c r="A137" s="50" t="s">
        <v>876</v>
      </c>
      <c r="B137" s="50" t="s">
        <v>820</v>
      </c>
      <c r="C137" s="43" t="str">
        <f t="shared" si="2"/>
        <v>2017-02-28记-16</v>
      </c>
      <c r="D137" s="43" t="e">
        <f>VLOOKUP(C137,[2]专项!$C$3:$F$115,4,0)</f>
        <v>#N/A</v>
      </c>
      <c r="E137" s="50" t="s">
        <v>861</v>
      </c>
      <c r="F137" s="47">
        <v>6630</v>
      </c>
      <c r="G137" s="45" t="s">
        <v>161</v>
      </c>
      <c r="H137" s="45" t="s">
        <v>161</v>
      </c>
      <c r="I137" s="54" t="s">
        <v>69</v>
      </c>
      <c r="J137" s="52" t="s">
        <v>161</v>
      </c>
      <c r="K137" s="53"/>
    </row>
    <row r="138" spans="1:11">
      <c r="A138" s="50" t="s">
        <v>876</v>
      </c>
      <c r="B138" s="50" t="s">
        <v>820</v>
      </c>
      <c r="C138" s="43" t="str">
        <f t="shared" si="2"/>
        <v>2017-02-28记-16</v>
      </c>
      <c r="D138" s="43" t="e">
        <f>VLOOKUP(C138,[2]专项!$C$3:$F$115,4,0)</f>
        <v>#N/A</v>
      </c>
      <c r="E138" s="50" t="s">
        <v>861</v>
      </c>
      <c r="F138" s="47">
        <v>6630</v>
      </c>
      <c r="G138" s="45" t="s">
        <v>161</v>
      </c>
      <c r="H138" s="45" t="s">
        <v>161</v>
      </c>
      <c r="I138" s="54" t="s">
        <v>69</v>
      </c>
      <c r="J138" s="52" t="s">
        <v>161</v>
      </c>
      <c r="K138" s="53"/>
    </row>
    <row r="139" spans="1:11">
      <c r="A139" s="50" t="s">
        <v>665</v>
      </c>
      <c r="B139" s="50" t="s">
        <v>780</v>
      </c>
      <c r="C139" s="43" t="str">
        <f t="shared" si="2"/>
        <v>2017-03-31记-19</v>
      </c>
      <c r="D139" s="43" t="e">
        <f>VLOOKUP(C139,[2]专项!$C$3:$F$115,4,0)</f>
        <v>#N/A</v>
      </c>
      <c r="E139" s="50" t="s">
        <v>863</v>
      </c>
      <c r="F139" s="47">
        <v>4420</v>
      </c>
      <c r="G139" s="45" t="s">
        <v>161</v>
      </c>
      <c r="H139" s="45" t="s">
        <v>161</v>
      </c>
      <c r="I139" s="54" t="s">
        <v>69</v>
      </c>
      <c r="J139" s="52" t="s">
        <v>161</v>
      </c>
      <c r="K139" s="53"/>
    </row>
    <row r="140" spans="1:11">
      <c r="A140" s="50" t="s">
        <v>665</v>
      </c>
      <c r="B140" s="50" t="s">
        <v>780</v>
      </c>
      <c r="C140" s="43" t="str">
        <f t="shared" si="2"/>
        <v>2017-03-31记-19</v>
      </c>
      <c r="D140" s="43" t="e">
        <f>VLOOKUP(C140,[2]专项!$C$3:$F$115,4,0)</f>
        <v>#N/A</v>
      </c>
      <c r="E140" s="50" t="s">
        <v>863</v>
      </c>
      <c r="F140" s="47">
        <v>4420</v>
      </c>
      <c r="G140" s="45" t="s">
        <v>161</v>
      </c>
      <c r="H140" s="45" t="s">
        <v>161</v>
      </c>
      <c r="I140" s="54" t="s">
        <v>69</v>
      </c>
      <c r="J140" s="52" t="s">
        <v>161</v>
      </c>
      <c r="K140" s="53"/>
    </row>
    <row r="141" spans="1:11">
      <c r="A141" s="50" t="s">
        <v>1716</v>
      </c>
      <c r="B141" s="50" t="s">
        <v>832</v>
      </c>
      <c r="C141" s="43" t="str">
        <f t="shared" si="2"/>
        <v>2017-04-30记-15</v>
      </c>
      <c r="D141" s="43" t="e">
        <f>VLOOKUP(C141,[2]专项!$C$3:$F$115,4,0)</f>
        <v>#N/A</v>
      </c>
      <c r="E141" s="50" t="s">
        <v>864</v>
      </c>
      <c r="F141" s="47">
        <v>7920</v>
      </c>
      <c r="G141" s="45" t="s">
        <v>161</v>
      </c>
      <c r="H141" s="45" t="s">
        <v>161</v>
      </c>
      <c r="I141" s="54" t="s">
        <v>69</v>
      </c>
      <c r="J141" s="52" t="s">
        <v>161</v>
      </c>
      <c r="K141" s="60"/>
    </row>
    <row r="142" spans="1:11">
      <c r="A142" s="50" t="s">
        <v>1716</v>
      </c>
      <c r="B142" s="50" t="s">
        <v>832</v>
      </c>
      <c r="C142" s="43" t="str">
        <f t="shared" si="2"/>
        <v>2017-04-30记-15</v>
      </c>
      <c r="D142" s="43" t="e">
        <f>VLOOKUP(C142,[2]专项!$C$3:$F$115,4,0)</f>
        <v>#N/A</v>
      </c>
      <c r="E142" s="50" t="s">
        <v>864</v>
      </c>
      <c r="F142" s="47">
        <v>7920</v>
      </c>
      <c r="G142" s="45" t="s">
        <v>161</v>
      </c>
      <c r="H142" s="45" t="s">
        <v>161</v>
      </c>
      <c r="I142" s="54" t="s">
        <v>69</v>
      </c>
      <c r="J142" s="52" t="s">
        <v>161</v>
      </c>
      <c r="K142" s="53"/>
    </row>
    <row r="143" spans="1:11">
      <c r="A143" s="50" t="s">
        <v>911</v>
      </c>
      <c r="B143" s="50" t="s">
        <v>812</v>
      </c>
      <c r="C143" s="43" t="str">
        <f t="shared" si="2"/>
        <v>2017-05-31记-12</v>
      </c>
      <c r="D143" s="43" t="e">
        <f>VLOOKUP(C143,[2]专项!$C$3:$F$115,4,0)</f>
        <v>#N/A</v>
      </c>
      <c r="E143" s="50" t="s">
        <v>1717</v>
      </c>
      <c r="F143" s="47">
        <v>7920</v>
      </c>
      <c r="G143" s="45" t="s">
        <v>161</v>
      </c>
      <c r="H143" s="45" t="s">
        <v>161</v>
      </c>
      <c r="I143" s="54" t="s">
        <v>69</v>
      </c>
      <c r="J143" s="52" t="s">
        <v>161</v>
      </c>
      <c r="K143" s="60"/>
    </row>
    <row r="144" spans="1:11">
      <c r="A144" s="50" t="s">
        <v>911</v>
      </c>
      <c r="B144" s="50" t="s">
        <v>812</v>
      </c>
      <c r="C144" s="43" t="str">
        <f t="shared" si="2"/>
        <v>2017-05-31记-12</v>
      </c>
      <c r="D144" s="43" t="e">
        <f>VLOOKUP(C144,[2]专项!$C$3:$F$115,4,0)</f>
        <v>#N/A</v>
      </c>
      <c r="E144" s="50" t="s">
        <v>1717</v>
      </c>
      <c r="F144" s="47">
        <v>7920</v>
      </c>
      <c r="G144" s="45" t="s">
        <v>161</v>
      </c>
      <c r="H144" s="45" t="s">
        <v>161</v>
      </c>
      <c r="I144" s="54" t="s">
        <v>69</v>
      </c>
      <c r="J144" s="52" t="s">
        <v>161</v>
      </c>
      <c r="K144" s="53"/>
    </row>
    <row r="145" spans="1:11">
      <c r="A145" s="50" t="s">
        <v>801</v>
      </c>
      <c r="B145" s="50" t="s">
        <v>832</v>
      </c>
      <c r="C145" s="43" t="str">
        <f t="shared" si="2"/>
        <v>2017-06-30记-15</v>
      </c>
      <c r="D145" s="43" t="e">
        <f>VLOOKUP(C145,[2]专项!$C$3:$F$115,4,0)</f>
        <v>#N/A</v>
      </c>
      <c r="E145" s="50" t="s">
        <v>866</v>
      </c>
      <c r="F145" s="47">
        <v>7920</v>
      </c>
      <c r="G145" s="45" t="s">
        <v>161</v>
      </c>
      <c r="H145" s="45" t="s">
        <v>161</v>
      </c>
      <c r="I145" s="54" t="s">
        <v>69</v>
      </c>
      <c r="J145" s="52" t="s">
        <v>161</v>
      </c>
      <c r="K145" s="53"/>
    </row>
    <row r="146" spans="1:11">
      <c r="A146" s="50" t="s">
        <v>801</v>
      </c>
      <c r="B146" s="50" t="s">
        <v>832</v>
      </c>
      <c r="C146" s="43" t="str">
        <f t="shared" si="2"/>
        <v>2017-06-30记-15</v>
      </c>
      <c r="D146" s="43" t="e">
        <f>VLOOKUP(C146,[2]专项!$C$3:$F$115,4,0)</f>
        <v>#N/A</v>
      </c>
      <c r="E146" s="50" t="s">
        <v>866</v>
      </c>
      <c r="F146" s="47">
        <v>7920</v>
      </c>
      <c r="G146" s="45" t="s">
        <v>161</v>
      </c>
      <c r="H146" s="45" t="s">
        <v>161</v>
      </c>
      <c r="I146" s="54" t="s">
        <v>69</v>
      </c>
      <c r="J146" s="52" t="s">
        <v>161</v>
      </c>
      <c r="K146" s="53"/>
    </row>
    <row r="147" spans="1:11">
      <c r="A147" s="50" t="s">
        <v>914</v>
      </c>
      <c r="B147" s="50" t="s">
        <v>832</v>
      </c>
      <c r="C147" s="43" t="str">
        <f t="shared" si="2"/>
        <v>2017-07-31记-15</v>
      </c>
      <c r="D147" s="43" t="e">
        <f>VLOOKUP(C147,[2]专项!$C$3:$F$115,4,0)</f>
        <v>#N/A</v>
      </c>
      <c r="E147" s="50" t="s">
        <v>849</v>
      </c>
      <c r="F147" s="47">
        <v>7920</v>
      </c>
      <c r="G147" s="45" t="s">
        <v>161</v>
      </c>
      <c r="H147" s="45" t="s">
        <v>161</v>
      </c>
      <c r="I147" s="54" t="s">
        <v>69</v>
      </c>
      <c r="J147" s="52" t="s">
        <v>161</v>
      </c>
      <c r="K147" s="53"/>
    </row>
    <row r="148" spans="1:11">
      <c r="A148" s="50" t="s">
        <v>914</v>
      </c>
      <c r="B148" s="50" t="s">
        <v>832</v>
      </c>
      <c r="C148" s="43" t="str">
        <f t="shared" si="2"/>
        <v>2017-07-31记-15</v>
      </c>
      <c r="D148" s="43" t="e">
        <f>VLOOKUP(C148,[2]专项!$C$3:$F$115,4,0)</f>
        <v>#N/A</v>
      </c>
      <c r="E148" s="50" t="s">
        <v>849</v>
      </c>
      <c r="F148" s="47">
        <v>7920</v>
      </c>
      <c r="G148" s="45" t="s">
        <v>161</v>
      </c>
      <c r="H148" s="45" t="s">
        <v>161</v>
      </c>
      <c r="I148" s="54" t="s">
        <v>69</v>
      </c>
      <c r="J148" s="52" t="s">
        <v>161</v>
      </c>
      <c r="K148" s="53"/>
    </row>
    <row r="149" spans="1:11">
      <c r="A149" s="50" t="s">
        <v>917</v>
      </c>
      <c r="B149" s="50" t="s">
        <v>772</v>
      </c>
      <c r="C149" s="43" t="str">
        <f t="shared" si="2"/>
        <v>2017-08-31记-11</v>
      </c>
      <c r="D149" s="43" t="e">
        <f>VLOOKUP(C149,[2]专项!$C$3:$F$115,4,0)</f>
        <v>#N/A</v>
      </c>
      <c r="E149" s="50" t="s">
        <v>851</v>
      </c>
      <c r="F149" s="47">
        <v>7920</v>
      </c>
      <c r="G149" s="45" t="s">
        <v>161</v>
      </c>
      <c r="H149" s="45" t="s">
        <v>161</v>
      </c>
      <c r="I149" s="54" t="s">
        <v>69</v>
      </c>
      <c r="J149" s="52" t="s">
        <v>161</v>
      </c>
      <c r="K149" s="53"/>
    </row>
  </sheetData>
  <phoneticPr fontId="4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1:D29"/>
  <sheetViews>
    <sheetView workbookViewId="0">
      <selection activeCell="D30" sqref="D30"/>
    </sheetView>
  </sheetViews>
  <sheetFormatPr defaultColWidth="9" defaultRowHeight="14.4"/>
  <cols>
    <col min="1" max="1" width="6.33203125" customWidth="1"/>
    <col min="2" max="2" width="13.44140625" style="32" customWidth="1"/>
    <col min="3" max="3" width="51.109375" customWidth="1"/>
    <col min="4" max="4" width="63" customWidth="1"/>
  </cols>
  <sheetData>
    <row r="1" spans="1:4">
      <c r="A1" s="33" t="s">
        <v>57</v>
      </c>
      <c r="B1" s="34" t="s">
        <v>646</v>
      </c>
      <c r="C1" s="35" t="s">
        <v>649</v>
      </c>
      <c r="D1" s="35" t="s">
        <v>66</v>
      </c>
    </row>
    <row r="2" spans="1:4" ht="28.8" hidden="1">
      <c r="A2" s="36" t="s">
        <v>69</v>
      </c>
      <c r="B2" s="37">
        <v>16752.14</v>
      </c>
      <c r="C2" t="s">
        <v>652</v>
      </c>
      <c r="D2" s="38" t="s">
        <v>653</v>
      </c>
    </row>
    <row r="3" spans="1:4" ht="28.8" hidden="1">
      <c r="A3" s="36" t="s">
        <v>69</v>
      </c>
      <c r="B3" s="37">
        <v>64401.7</v>
      </c>
      <c r="C3" t="s">
        <v>652</v>
      </c>
      <c r="D3" s="38" t="s">
        <v>653</v>
      </c>
    </row>
    <row r="4" spans="1:4" ht="28.8" hidden="1">
      <c r="A4" s="36" t="s">
        <v>69</v>
      </c>
      <c r="B4" s="37">
        <v>16410.259999999998</v>
      </c>
      <c r="C4" t="s">
        <v>652</v>
      </c>
      <c r="D4" s="38" t="s">
        <v>653</v>
      </c>
    </row>
    <row r="5" spans="1:4" hidden="1">
      <c r="A5" s="36" t="s">
        <v>69</v>
      </c>
      <c r="B5" s="37">
        <v>50854.69</v>
      </c>
      <c r="C5" t="s">
        <v>660</v>
      </c>
      <c r="D5" s="39" t="s">
        <v>84</v>
      </c>
    </row>
    <row r="6" spans="1:4" hidden="1">
      <c r="A6" s="36" t="s">
        <v>69</v>
      </c>
      <c r="B6" s="37">
        <v>12170.95</v>
      </c>
      <c r="C6" t="s">
        <v>663</v>
      </c>
      <c r="D6" s="39" t="s">
        <v>84</v>
      </c>
    </row>
    <row r="7" spans="1:4" hidden="1">
      <c r="A7" s="36" t="s">
        <v>69</v>
      </c>
      <c r="B7" s="37">
        <v>28446.6</v>
      </c>
      <c r="C7" t="s">
        <v>667</v>
      </c>
      <c r="D7" s="39" t="s">
        <v>84</v>
      </c>
    </row>
    <row r="8" spans="1:4" hidden="1">
      <c r="A8" s="36" t="s">
        <v>69</v>
      </c>
      <c r="B8" s="37">
        <v>56346.1</v>
      </c>
      <c r="C8" t="s">
        <v>670</v>
      </c>
      <c r="D8" s="39" t="s">
        <v>84</v>
      </c>
    </row>
    <row r="9" spans="1:4" hidden="1">
      <c r="A9" s="36" t="s">
        <v>69</v>
      </c>
      <c r="B9" s="37">
        <v>22688.67</v>
      </c>
      <c r="C9" t="s">
        <v>672</v>
      </c>
      <c r="D9" s="39" t="s">
        <v>84</v>
      </c>
    </row>
    <row r="10" spans="1:4" hidden="1">
      <c r="A10" s="36" t="s">
        <v>69</v>
      </c>
      <c r="B10" s="37">
        <v>18427.349999999999</v>
      </c>
      <c r="C10" t="s">
        <v>672</v>
      </c>
      <c r="D10" s="39" t="s">
        <v>84</v>
      </c>
    </row>
    <row r="11" spans="1:4" hidden="1">
      <c r="A11" s="36" t="s">
        <v>69</v>
      </c>
      <c r="B11" s="37">
        <v>3370</v>
      </c>
      <c r="C11" t="s">
        <v>678</v>
      </c>
      <c r="D11" s="39" t="s">
        <v>84</v>
      </c>
    </row>
    <row r="12" spans="1:4" hidden="1">
      <c r="A12" s="36" t="s">
        <v>69</v>
      </c>
      <c r="B12" s="37">
        <v>4716.9799999999996</v>
      </c>
      <c r="C12" t="s">
        <v>685</v>
      </c>
      <c r="D12" s="39" t="s">
        <v>84</v>
      </c>
    </row>
    <row r="13" spans="1:4" hidden="1">
      <c r="A13" s="36" t="s">
        <v>69</v>
      </c>
      <c r="B13" s="37">
        <v>2986.98</v>
      </c>
      <c r="C13" t="s">
        <v>689</v>
      </c>
      <c r="D13" s="39" t="s">
        <v>84</v>
      </c>
    </row>
    <row r="14" spans="1:4" hidden="1">
      <c r="A14" s="36" t="s">
        <v>69</v>
      </c>
      <c r="B14" s="37">
        <v>10047.17</v>
      </c>
      <c r="C14" t="s">
        <v>692</v>
      </c>
      <c r="D14" s="39" t="s">
        <v>84</v>
      </c>
    </row>
    <row r="15" spans="1:4" hidden="1">
      <c r="A15" s="36" t="s">
        <v>69</v>
      </c>
      <c r="B15" s="37">
        <v>6485</v>
      </c>
      <c r="C15" t="s">
        <v>695</v>
      </c>
      <c r="D15" s="39" t="s">
        <v>84</v>
      </c>
    </row>
    <row r="16" spans="1:4" hidden="1">
      <c r="A16" s="36" t="s">
        <v>69</v>
      </c>
      <c r="B16" s="37">
        <v>10372</v>
      </c>
      <c r="C16" t="s">
        <v>695</v>
      </c>
      <c r="D16" s="39" t="s">
        <v>84</v>
      </c>
    </row>
    <row r="17" spans="1:4" hidden="1">
      <c r="A17" s="36" t="s">
        <v>69</v>
      </c>
      <c r="B17" s="37">
        <v>21922.57</v>
      </c>
      <c r="C17" t="s">
        <v>695</v>
      </c>
      <c r="D17" s="39" t="s">
        <v>84</v>
      </c>
    </row>
    <row r="18" spans="1:4" hidden="1">
      <c r="A18" s="36" t="s">
        <v>69</v>
      </c>
      <c r="B18" s="37">
        <v>21155.48</v>
      </c>
      <c r="C18" t="s">
        <v>695</v>
      </c>
      <c r="D18" s="39" t="s">
        <v>84</v>
      </c>
    </row>
    <row r="19" spans="1:4" hidden="1">
      <c r="A19" s="36" t="s">
        <v>69</v>
      </c>
      <c r="B19" s="37">
        <v>21000</v>
      </c>
      <c r="C19" t="s">
        <v>698</v>
      </c>
      <c r="D19" s="39" t="s">
        <v>84</v>
      </c>
    </row>
    <row r="20" spans="1:4">
      <c r="A20" s="36" t="s">
        <v>157</v>
      </c>
      <c r="B20" s="37">
        <v>307692.31</v>
      </c>
      <c r="C20" t="s">
        <v>702</v>
      </c>
      <c r="D20" s="40" t="s">
        <v>729</v>
      </c>
    </row>
    <row r="21" spans="1:4">
      <c r="A21" s="36" t="s">
        <v>157</v>
      </c>
      <c r="B21" s="37">
        <v>273504.28000000003</v>
      </c>
      <c r="C21" t="s">
        <v>702</v>
      </c>
      <c r="D21" s="40" t="s">
        <v>729</v>
      </c>
    </row>
    <row r="22" spans="1:4">
      <c r="A22" s="36" t="s">
        <v>157</v>
      </c>
      <c r="B22" s="37">
        <v>7863.24</v>
      </c>
      <c r="C22" t="s">
        <v>705</v>
      </c>
      <c r="D22" s="40" t="s">
        <v>729</v>
      </c>
    </row>
    <row r="23" spans="1:4">
      <c r="A23" s="36" t="s">
        <v>157</v>
      </c>
      <c r="B23" s="37">
        <v>10598.3</v>
      </c>
      <c r="C23" t="s">
        <v>705</v>
      </c>
      <c r="D23" s="40" t="s">
        <v>729</v>
      </c>
    </row>
    <row r="24" spans="1:4">
      <c r="A24" s="36" t="s">
        <v>157</v>
      </c>
      <c r="B24" s="37">
        <v>54700.85</v>
      </c>
      <c r="C24" t="s">
        <v>709</v>
      </c>
      <c r="D24" s="40" t="s">
        <v>729</v>
      </c>
    </row>
    <row r="25" spans="1:4">
      <c r="A25" s="36" t="s">
        <v>157</v>
      </c>
      <c r="B25" s="37">
        <v>20687.509999999998</v>
      </c>
      <c r="C25" t="s">
        <v>711</v>
      </c>
      <c r="D25" s="40" t="s">
        <v>729</v>
      </c>
    </row>
    <row r="26" spans="1:4">
      <c r="A26" s="36" t="s">
        <v>157</v>
      </c>
      <c r="B26" s="37">
        <v>12243.59</v>
      </c>
      <c r="C26" t="s">
        <v>713</v>
      </c>
      <c r="D26" s="40" t="s">
        <v>729</v>
      </c>
    </row>
    <row r="27" spans="1:4">
      <c r="A27" s="36" t="s">
        <v>157</v>
      </c>
      <c r="B27" s="37">
        <v>27305</v>
      </c>
      <c r="C27" t="s">
        <v>715</v>
      </c>
      <c r="D27" s="40" t="s">
        <v>729</v>
      </c>
    </row>
    <row r="28" spans="1:4">
      <c r="A28" s="36" t="s">
        <v>157</v>
      </c>
      <c r="B28" s="37">
        <v>27175.33</v>
      </c>
      <c r="C28" t="s">
        <v>715</v>
      </c>
      <c r="D28" s="40" t="s">
        <v>729</v>
      </c>
    </row>
    <row r="29" spans="1:4">
      <c r="A29" s="36" t="s">
        <v>157</v>
      </c>
      <c r="B29" s="37">
        <v>26807.43</v>
      </c>
      <c r="C29" t="s">
        <v>715</v>
      </c>
      <c r="D29" s="40" t="s">
        <v>729</v>
      </c>
    </row>
  </sheetData>
  <autoFilter ref="A1:D29" xr:uid="{00000000-0009-0000-0000-000012000000}">
    <filterColumn colId="0">
      <filters>
        <filter val="自筹"/>
      </filters>
    </filterColumn>
  </autoFilter>
  <phoneticPr fontId="4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2"/>
  <sheetViews>
    <sheetView workbookViewId="0">
      <selection activeCell="D18" sqref="D18"/>
    </sheetView>
  </sheetViews>
  <sheetFormatPr defaultColWidth="9" defaultRowHeight="14.4"/>
  <cols>
    <col min="1" max="1" width="15.109375" style="105" customWidth="1"/>
    <col min="2" max="2" width="22.44140625" style="40" customWidth="1"/>
    <col min="3" max="3" width="32.21875" style="227" customWidth="1"/>
    <col min="4" max="4" width="19.44140625" style="228" customWidth="1"/>
    <col min="5" max="5" width="36.21875" style="40" customWidth="1"/>
  </cols>
  <sheetData>
    <row r="1" spans="1:6" s="224" customFormat="1" ht="26.7" customHeight="1">
      <c r="A1" s="229" t="s">
        <v>47</v>
      </c>
      <c r="B1" s="230"/>
      <c r="C1" s="231"/>
      <c r="D1" s="232"/>
      <c r="E1" s="230"/>
      <c r="F1" s="231"/>
    </row>
    <row r="2" spans="1:6" s="225" customFormat="1" ht="25.2" customHeight="1">
      <c r="A2" s="304" t="s">
        <v>48</v>
      </c>
      <c r="B2" s="304"/>
      <c r="C2" s="304"/>
      <c r="D2" s="304"/>
      <c r="E2" s="304"/>
      <c r="F2" s="233"/>
    </row>
    <row r="3" spans="1:6" s="225" customFormat="1" ht="22.95" customHeight="1">
      <c r="A3" s="304" t="s">
        <v>49</v>
      </c>
      <c r="B3" s="304"/>
      <c r="C3" s="304"/>
      <c r="D3" s="304"/>
      <c r="E3" s="304"/>
      <c r="F3" s="233"/>
    </row>
    <row r="4" spans="1:6" s="225" customFormat="1" ht="31.95" customHeight="1">
      <c r="A4" s="305" t="s">
        <v>50</v>
      </c>
      <c r="B4" s="305"/>
      <c r="C4" s="305"/>
      <c r="D4" s="305"/>
      <c r="E4" s="234" t="s">
        <v>51</v>
      </c>
      <c r="F4" s="233"/>
    </row>
    <row r="5" spans="1:6" s="226" customFormat="1" ht="15.6">
      <c r="A5" s="235" t="s">
        <v>52</v>
      </c>
      <c r="B5" s="235" t="s">
        <v>53</v>
      </c>
      <c r="C5" s="235" t="s">
        <v>54</v>
      </c>
      <c r="D5" s="236" t="s">
        <v>55</v>
      </c>
      <c r="E5" s="235" t="s">
        <v>56</v>
      </c>
    </row>
    <row r="6" spans="1:6" s="226" customFormat="1" ht="15.6">
      <c r="A6" s="235"/>
      <c r="B6" s="235"/>
      <c r="C6" s="235"/>
      <c r="D6" s="236"/>
      <c r="E6" s="235"/>
    </row>
    <row r="7" spans="1:6" s="226" customFormat="1" ht="15.6">
      <c r="A7" s="235"/>
      <c r="B7" s="235"/>
      <c r="C7" s="235"/>
      <c r="D7" s="236"/>
      <c r="E7" s="235"/>
    </row>
    <row r="8" spans="1:6" s="226" customFormat="1" ht="15.6">
      <c r="A8" s="235"/>
      <c r="B8" s="235"/>
      <c r="C8" s="235"/>
      <c r="D8" s="236"/>
      <c r="E8" s="235"/>
    </row>
    <row r="9" spans="1:6" s="226" customFormat="1" ht="15.6">
      <c r="A9" s="235"/>
      <c r="B9" s="235"/>
      <c r="C9" s="235"/>
      <c r="D9" s="236"/>
      <c r="E9" s="235"/>
    </row>
    <row r="10" spans="1:6" s="226" customFormat="1" ht="15.6">
      <c r="A10" s="235"/>
      <c r="B10" s="235"/>
      <c r="C10" s="235"/>
      <c r="D10" s="236"/>
      <c r="E10" s="235"/>
    </row>
    <row r="11" spans="1:6" s="226" customFormat="1" ht="15.6">
      <c r="A11" s="235"/>
      <c r="B11" s="235"/>
      <c r="C11" s="235"/>
      <c r="D11" s="236"/>
      <c r="E11" s="235"/>
    </row>
    <row r="12" spans="1:6" s="226" customFormat="1" ht="15.6">
      <c r="A12" s="235"/>
      <c r="B12" s="235"/>
      <c r="C12" s="235"/>
      <c r="D12" s="236"/>
      <c r="E12" s="235"/>
    </row>
    <row r="13" spans="1:6" s="226" customFormat="1" ht="15.6">
      <c r="A13" s="235"/>
      <c r="B13" s="235"/>
      <c r="C13" s="235"/>
      <c r="D13" s="236"/>
      <c r="E13" s="235"/>
    </row>
    <row r="14" spans="1:6" s="226" customFormat="1" ht="15.6">
      <c r="A14" s="235"/>
      <c r="B14" s="235"/>
      <c r="C14" s="235"/>
      <c r="D14" s="236"/>
      <c r="E14" s="235"/>
    </row>
    <row r="15" spans="1:6" s="226" customFormat="1" ht="15.6">
      <c r="A15" s="235"/>
      <c r="B15" s="235"/>
      <c r="C15" s="235"/>
      <c r="D15" s="236"/>
      <c r="E15" s="235"/>
    </row>
    <row r="16" spans="1:6" s="226" customFormat="1" ht="15.6">
      <c r="A16" s="235"/>
      <c r="B16" s="235"/>
      <c r="C16" s="235"/>
      <c r="D16" s="236"/>
      <c r="E16" s="235"/>
    </row>
    <row r="17" spans="1:5" s="226" customFormat="1" ht="15.6">
      <c r="A17" s="235"/>
      <c r="B17" s="235"/>
      <c r="C17" s="235"/>
      <c r="D17" s="236"/>
      <c r="E17" s="235"/>
    </row>
    <row r="18" spans="1:5" s="226" customFormat="1" ht="15.6">
      <c r="A18" s="235"/>
      <c r="B18" s="235"/>
      <c r="C18" s="235"/>
      <c r="D18" s="236"/>
      <c r="E18" s="235"/>
    </row>
    <row r="19" spans="1:5" s="226" customFormat="1" ht="15.6">
      <c r="A19" s="235"/>
      <c r="B19" s="235"/>
      <c r="C19" s="235"/>
      <c r="D19" s="236"/>
      <c r="E19" s="235"/>
    </row>
    <row r="20" spans="1:5" s="226" customFormat="1" ht="15.6">
      <c r="A20" s="235"/>
      <c r="B20" s="235"/>
      <c r="C20" s="235"/>
      <c r="D20" s="236"/>
      <c r="E20" s="235"/>
    </row>
    <row r="21" spans="1:5" s="226" customFormat="1" ht="15.6">
      <c r="A21" s="235"/>
      <c r="B21" s="235"/>
      <c r="C21" s="235"/>
      <c r="D21" s="236"/>
      <c r="E21" s="235"/>
    </row>
    <row r="22" spans="1:5">
      <c r="A22" s="306" t="s">
        <v>12</v>
      </c>
      <c r="B22" s="306"/>
      <c r="C22" s="306"/>
      <c r="D22" s="238">
        <f>SUM(D6:D21)</f>
        <v>0</v>
      </c>
      <c r="E22" s="237"/>
    </row>
  </sheetData>
  <autoFilter ref="A5:E22" xr:uid="{00000000-0009-0000-0000-000001000000}"/>
  <sortState xmlns:xlrd2="http://schemas.microsoft.com/office/spreadsheetml/2017/richdata2" ref="A197:E356">
    <sortCondition ref="E197:E356"/>
    <sortCondition ref="A197:A356"/>
    <sortCondition ref="B197:B356"/>
  </sortState>
  <mergeCells count="4">
    <mergeCell ref="A2:E2"/>
    <mergeCell ref="A3:E3"/>
    <mergeCell ref="A4:D4"/>
    <mergeCell ref="A22:C22"/>
  </mergeCells>
  <phoneticPr fontId="46" type="noConversion"/>
  <pageMargins left="0.90551181102362199" right="0.70866141732283505" top="0.74803149606299202" bottom="0.74803149606299202" header="0.31496062992126" footer="0.31496062992126"/>
  <pageSetup paperSize="9" scale="8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57"/>
  <sheetViews>
    <sheetView workbookViewId="0">
      <selection activeCell="H43" sqref="H43:H57"/>
    </sheetView>
  </sheetViews>
  <sheetFormatPr defaultColWidth="9" defaultRowHeight="14.4"/>
  <cols>
    <col min="1" max="1" width="22.33203125" customWidth="1"/>
    <col min="2" max="2" width="14.33203125" customWidth="1"/>
    <col min="3" max="4" width="10.21875" customWidth="1"/>
    <col min="5" max="5" width="14.44140625" customWidth="1"/>
    <col min="6" max="9" width="14" customWidth="1"/>
    <col min="10" max="10" width="15.21875" customWidth="1"/>
    <col min="11" max="11" width="10.21875" customWidth="1"/>
    <col min="12" max="12" width="10.21875" style="10" customWidth="1"/>
    <col min="13" max="13" width="14.44140625" customWidth="1"/>
    <col min="14" max="14" width="15.77734375" customWidth="1"/>
    <col min="17" max="17" width="16.21875" customWidth="1"/>
    <col min="18" max="18" width="17.88671875" customWidth="1"/>
    <col min="21" max="21" width="13.21875" customWidth="1"/>
    <col min="22" max="22" width="15.21875" customWidth="1"/>
    <col min="24" max="24" width="9.6640625" customWidth="1"/>
    <col min="25" max="25" width="17.77734375" customWidth="1"/>
  </cols>
  <sheetData>
    <row r="1" spans="1:28" ht="19.5" customHeight="1">
      <c r="A1" s="11" t="s">
        <v>1718</v>
      </c>
      <c r="B1" s="12" t="s">
        <v>1719</v>
      </c>
      <c r="C1" s="12" t="s">
        <v>1720</v>
      </c>
      <c r="D1" s="12"/>
      <c r="E1" s="12" t="s">
        <v>1721</v>
      </c>
      <c r="F1" s="12" t="s">
        <v>1722</v>
      </c>
      <c r="G1" s="12" t="s">
        <v>1720</v>
      </c>
      <c r="H1" s="12"/>
      <c r="I1" s="12" t="s">
        <v>1721</v>
      </c>
      <c r="J1" s="12" t="s">
        <v>1723</v>
      </c>
      <c r="K1" s="12" t="s">
        <v>1720</v>
      </c>
      <c r="L1" s="25"/>
      <c r="M1" s="12" t="s">
        <v>1721</v>
      </c>
      <c r="N1" s="12" t="s">
        <v>1724</v>
      </c>
      <c r="O1" s="12" t="s">
        <v>1720</v>
      </c>
      <c r="P1" s="12"/>
      <c r="Q1" s="12" t="s">
        <v>1721</v>
      </c>
      <c r="R1" s="12" t="s">
        <v>1725</v>
      </c>
      <c r="S1" s="12" t="s">
        <v>1720</v>
      </c>
      <c r="T1" s="12"/>
      <c r="U1" s="12" t="s">
        <v>1721</v>
      </c>
      <c r="V1" s="12" t="s">
        <v>1726</v>
      </c>
      <c r="W1" s="12" t="s">
        <v>1720</v>
      </c>
      <c r="X1" s="12"/>
      <c r="Y1" s="12" t="s">
        <v>1721</v>
      </c>
    </row>
    <row r="2" spans="1:28" ht="17.7" customHeight="1">
      <c r="A2" s="13" t="s">
        <v>254</v>
      </c>
      <c r="B2" s="14">
        <v>0</v>
      </c>
      <c r="C2" s="14">
        <v>0</v>
      </c>
      <c r="D2" s="15" t="e">
        <f>C2/B2</f>
        <v>#DIV/0!</v>
      </c>
      <c r="E2" s="16">
        <f>B2</f>
        <v>0</v>
      </c>
      <c r="F2" s="14">
        <v>10</v>
      </c>
      <c r="G2" s="14">
        <v>9.7564100000000007</v>
      </c>
      <c r="H2" s="15">
        <f>G2/F2</f>
        <v>0.97564100000000009</v>
      </c>
      <c r="I2" s="14">
        <f>F2</f>
        <v>10</v>
      </c>
      <c r="J2" s="14">
        <v>0</v>
      </c>
      <c r="K2" s="14">
        <v>0</v>
      </c>
      <c r="L2" s="26" t="e">
        <f>K2/J2</f>
        <v>#DIV/0!</v>
      </c>
      <c r="M2" s="14"/>
      <c r="N2" s="14">
        <v>0</v>
      </c>
      <c r="O2" s="14">
        <v>0</v>
      </c>
      <c r="P2" s="15" t="e">
        <f>O2/N2</f>
        <v>#DIV/0!</v>
      </c>
      <c r="Q2" s="14">
        <f>N2</f>
        <v>0</v>
      </c>
      <c r="R2" s="14">
        <v>0</v>
      </c>
      <c r="S2" s="14">
        <v>0</v>
      </c>
      <c r="T2" s="14" t="e">
        <f>S2/R2</f>
        <v>#DIV/0!</v>
      </c>
      <c r="U2" s="14"/>
      <c r="V2" s="14">
        <v>45</v>
      </c>
      <c r="W2" s="14">
        <v>45</v>
      </c>
      <c r="X2" s="15">
        <f>W2/V2</f>
        <v>1</v>
      </c>
      <c r="Y2" s="14"/>
      <c r="Z2" s="24"/>
      <c r="AB2" s="24"/>
    </row>
    <row r="3" spans="1:28" ht="15.6">
      <c r="A3" s="17" t="s">
        <v>72</v>
      </c>
      <c r="B3" s="14">
        <v>65</v>
      </c>
      <c r="C3" s="14">
        <v>91.332498000000001</v>
      </c>
      <c r="D3" s="18">
        <f t="shared" ref="D3:D16" si="0">C3/B3</f>
        <v>1.4051153538461538</v>
      </c>
      <c r="E3" s="16">
        <v>86</v>
      </c>
      <c r="F3" s="14">
        <v>7.42</v>
      </c>
      <c r="G3" s="14">
        <v>13.472776</v>
      </c>
      <c r="H3" s="18">
        <f t="shared" ref="H3:H15" si="1">G3/F3</f>
        <v>1.8157380053908356</v>
      </c>
      <c r="I3" s="14">
        <v>12.22</v>
      </c>
      <c r="J3" s="14">
        <v>6.5</v>
      </c>
      <c r="K3" s="14">
        <v>6.29</v>
      </c>
      <c r="L3" s="26">
        <f t="shared" ref="L3:L15" si="2">K3/J3</f>
        <v>0.96769230769230774</v>
      </c>
      <c r="M3" s="14"/>
      <c r="N3" s="14">
        <v>20</v>
      </c>
      <c r="O3" s="14">
        <v>38.5</v>
      </c>
      <c r="P3" s="27">
        <f t="shared" ref="P3:P15" si="3">O3/N3</f>
        <v>1.925</v>
      </c>
      <c r="Q3" s="14">
        <v>38</v>
      </c>
      <c r="R3" s="14">
        <v>50</v>
      </c>
      <c r="S3" s="14">
        <v>50</v>
      </c>
      <c r="T3" s="15">
        <f t="shared" ref="T3:T15" si="4">S3/R3</f>
        <v>1</v>
      </c>
      <c r="U3" s="14"/>
      <c r="V3" s="14">
        <v>24.3</v>
      </c>
      <c r="W3" s="14">
        <v>24.3</v>
      </c>
      <c r="X3" s="15">
        <f t="shared" ref="X3:X15" si="5">W3/V3</f>
        <v>1</v>
      </c>
      <c r="Y3" s="14"/>
      <c r="Z3" s="24"/>
      <c r="AB3" s="24"/>
    </row>
    <row r="4" spans="1:28" ht="15.6">
      <c r="A4" s="17" t="s">
        <v>269</v>
      </c>
      <c r="B4" s="14">
        <v>0</v>
      </c>
      <c r="C4" s="14">
        <v>0</v>
      </c>
      <c r="D4" s="15" t="e">
        <f t="shared" si="0"/>
        <v>#DIV/0!</v>
      </c>
      <c r="E4" s="16">
        <f t="shared" ref="E4:E15" si="6">B4</f>
        <v>0</v>
      </c>
      <c r="F4" s="14">
        <v>16</v>
      </c>
      <c r="G4" s="14">
        <v>14.897216999999999</v>
      </c>
      <c r="H4" s="15">
        <f t="shared" si="1"/>
        <v>0.93107606249999997</v>
      </c>
      <c r="I4" s="14">
        <f t="shared" ref="I4:I15" si="7">F4</f>
        <v>16</v>
      </c>
      <c r="J4" s="14">
        <v>7.5</v>
      </c>
      <c r="K4" s="14">
        <v>6.37</v>
      </c>
      <c r="L4" s="26">
        <f t="shared" si="2"/>
        <v>0.84933333333333338</v>
      </c>
      <c r="M4" s="14"/>
      <c r="N4" s="14">
        <v>3</v>
      </c>
      <c r="O4" s="14">
        <v>3</v>
      </c>
      <c r="P4" s="15">
        <f t="shared" si="3"/>
        <v>1</v>
      </c>
      <c r="Q4" s="14">
        <f t="shared" ref="Q4:Q15" si="8">N4</f>
        <v>3</v>
      </c>
      <c r="R4" s="14">
        <v>0</v>
      </c>
      <c r="S4" s="14">
        <v>0</v>
      </c>
      <c r="T4" s="14" t="e">
        <f t="shared" si="4"/>
        <v>#DIV/0!</v>
      </c>
      <c r="U4" s="14"/>
      <c r="V4" s="14">
        <v>5</v>
      </c>
      <c r="W4" s="14">
        <v>5</v>
      </c>
      <c r="X4" s="15">
        <f t="shared" si="5"/>
        <v>1</v>
      </c>
      <c r="Y4" s="14"/>
      <c r="Z4" s="24"/>
      <c r="AB4" s="24"/>
    </row>
    <row r="5" spans="1:28" ht="15.6">
      <c r="A5" s="17" t="s">
        <v>272</v>
      </c>
      <c r="B5" s="14">
        <v>0</v>
      </c>
      <c r="C5" s="14">
        <v>0</v>
      </c>
      <c r="D5" s="15" t="e">
        <f t="shared" si="0"/>
        <v>#DIV/0!</v>
      </c>
      <c r="E5" s="16">
        <f t="shared" si="6"/>
        <v>0</v>
      </c>
      <c r="F5" s="14">
        <v>0</v>
      </c>
      <c r="G5" s="14"/>
      <c r="H5" s="15" t="e">
        <f t="shared" si="1"/>
        <v>#DIV/0!</v>
      </c>
      <c r="I5" s="14">
        <f t="shared" si="7"/>
        <v>0</v>
      </c>
      <c r="J5" s="14">
        <v>0</v>
      </c>
      <c r="K5" s="14">
        <v>0</v>
      </c>
      <c r="L5" s="26" t="e">
        <f t="shared" si="2"/>
        <v>#DIV/0!</v>
      </c>
      <c r="M5" s="14"/>
      <c r="N5" s="14">
        <v>0</v>
      </c>
      <c r="O5" s="14">
        <v>0</v>
      </c>
      <c r="P5" s="15" t="e">
        <f t="shared" si="3"/>
        <v>#DIV/0!</v>
      </c>
      <c r="Q5" s="14">
        <f t="shared" si="8"/>
        <v>0</v>
      </c>
      <c r="R5" s="14">
        <v>0</v>
      </c>
      <c r="S5" s="14">
        <v>0</v>
      </c>
      <c r="T5" s="14" t="e">
        <f t="shared" si="4"/>
        <v>#DIV/0!</v>
      </c>
      <c r="U5" s="14"/>
      <c r="V5" s="14">
        <v>0.2</v>
      </c>
      <c r="W5" s="14">
        <v>0.2</v>
      </c>
      <c r="X5" s="15">
        <f t="shared" si="5"/>
        <v>1</v>
      </c>
      <c r="Y5" s="14"/>
      <c r="Z5" s="24"/>
      <c r="AB5" s="24"/>
    </row>
    <row r="6" spans="1:28" ht="15.6">
      <c r="A6" s="17" t="s">
        <v>179</v>
      </c>
      <c r="B6" s="14">
        <v>0</v>
      </c>
      <c r="C6" s="14">
        <v>0</v>
      </c>
      <c r="D6" s="15" t="e">
        <f t="shared" si="0"/>
        <v>#DIV/0!</v>
      </c>
      <c r="E6" s="16">
        <f t="shared" si="6"/>
        <v>0</v>
      </c>
      <c r="F6" s="14">
        <v>2.77</v>
      </c>
      <c r="G6" s="14">
        <v>2.462418</v>
      </c>
      <c r="H6" s="15">
        <f t="shared" si="1"/>
        <v>0.88895956678700361</v>
      </c>
      <c r="I6" s="14">
        <f t="shared" si="7"/>
        <v>2.77</v>
      </c>
      <c r="J6" s="28">
        <v>7</v>
      </c>
      <c r="K6" s="14">
        <v>3.25</v>
      </c>
      <c r="L6" s="26">
        <f t="shared" si="2"/>
        <v>0.4642857142857143</v>
      </c>
      <c r="M6" s="14"/>
      <c r="N6" s="14">
        <v>14</v>
      </c>
      <c r="O6" s="14">
        <v>2.99</v>
      </c>
      <c r="P6" s="27">
        <f t="shared" si="3"/>
        <v>0.21357142857142858</v>
      </c>
      <c r="Q6" s="14">
        <v>3</v>
      </c>
      <c r="R6" s="14">
        <v>0</v>
      </c>
      <c r="S6" s="14">
        <v>0</v>
      </c>
      <c r="T6" s="14" t="e">
        <f t="shared" si="4"/>
        <v>#DIV/0!</v>
      </c>
      <c r="U6" s="14"/>
      <c r="V6" s="14">
        <v>2</v>
      </c>
      <c r="W6" s="14">
        <v>2</v>
      </c>
      <c r="X6" s="15">
        <f t="shared" si="5"/>
        <v>1</v>
      </c>
      <c r="Y6" s="14"/>
      <c r="Z6" s="24"/>
      <c r="AB6" s="24"/>
    </row>
    <row r="7" spans="1:28" ht="15.6">
      <c r="A7" s="17" t="s">
        <v>1727</v>
      </c>
      <c r="B7" s="14">
        <v>5</v>
      </c>
      <c r="C7" s="14">
        <v>0</v>
      </c>
      <c r="D7" s="18">
        <f t="shared" si="0"/>
        <v>0</v>
      </c>
      <c r="E7" s="16">
        <v>0</v>
      </c>
      <c r="F7" s="14">
        <v>4.8</v>
      </c>
      <c r="G7" s="14"/>
      <c r="H7" s="18">
        <f t="shared" si="1"/>
        <v>0</v>
      </c>
      <c r="I7" s="14">
        <v>0</v>
      </c>
      <c r="J7" s="14">
        <v>0</v>
      </c>
      <c r="K7" s="14">
        <v>0</v>
      </c>
      <c r="L7" s="26" t="e">
        <f t="shared" si="2"/>
        <v>#DIV/0!</v>
      </c>
      <c r="M7" s="14"/>
      <c r="N7" s="14">
        <v>1</v>
      </c>
      <c r="O7" s="14">
        <v>0</v>
      </c>
      <c r="P7" s="29">
        <f t="shared" si="3"/>
        <v>0</v>
      </c>
      <c r="Q7" s="14">
        <f t="shared" si="8"/>
        <v>1</v>
      </c>
      <c r="R7" s="14">
        <v>0</v>
      </c>
      <c r="S7" s="14">
        <v>0</v>
      </c>
      <c r="T7" s="14" t="e">
        <f t="shared" si="4"/>
        <v>#DIV/0!</v>
      </c>
      <c r="U7" s="14"/>
      <c r="V7" s="14">
        <v>0</v>
      </c>
      <c r="W7" s="14">
        <v>0</v>
      </c>
      <c r="X7" s="15" t="e">
        <f t="shared" si="5"/>
        <v>#DIV/0!</v>
      </c>
      <c r="Y7" s="14"/>
      <c r="Z7" s="24"/>
      <c r="AB7" s="24"/>
    </row>
    <row r="8" spans="1:28" ht="15.6">
      <c r="A8" s="17" t="s">
        <v>244</v>
      </c>
      <c r="B8" s="14">
        <v>20</v>
      </c>
      <c r="C8" s="14">
        <v>0</v>
      </c>
      <c r="D8" s="18">
        <f t="shared" si="0"/>
        <v>0</v>
      </c>
      <c r="E8" s="16">
        <v>0</v>
      </c>
      <c r="F8" s="14">
        <v>0</v>
      </c>
      <c r="G8" s="14"/>
      <c r="H8" s="15" t="e">
        <f t="shared" si="1"/>
        <v>#DIV/0!</v>
      </c>
      <c r="I8" s="14">
        <f t="shared" si="7"/>
        <v>0</v>
      </c>
      <c r="J8" s="14">
        <v>0</v>
      </c>
      <c r="K8" s="14">
        <v>0</v>
      </c>
      <c r="L8" s="26" t="e">
        <f t="shared" si="2"/>
        <v>#DIV/0!</v>
      </c>
      <c r="M8" s="14"/>
      <c r="N8" s="14">
        <v>10</v>
      </c>
      <c r="O8" s="14">
        <v>7.51</v>
      </c>
      <c r="P8" s="27">
        <f t="shared" si="3"/>
        <v>0.751</v>
      </c>
      <c r="Q8" s="14">
        <v>7</v>
      </c>
      <c r="R8" s="14">
        <v>0</v>
      </c>
      <c r="S8" s="14">
        <v>0</v>
      </c>
      <c r="T8" s="14" t="e">
        <f t="shared" si="4"/>
        <v>#DIV/0!</v>
      </c>
      <c r="U8" s="14"/>
      <c r="V8" s="14">
        <v>0</v>
      </c>
      <c r="W8" s="14">
        <v>0</v>
      </c>
      <c r="X8" s="15" t="e">
        <f t="shared" si="5"/>
        <v>#DIV/0!</v>
      </c>
      <c r="Y8" s="14"/>
      <c r="Z8" s="24"/>
      <c r="AB8" s="24"/>
    </row>
    <row r="9" spans="1:28" ht="28.8">
      <c r="A9" s="17" t="s">
        <v>245</v>
      </c>
      <c r="B9" s="14">
        <v>10</v>
      </c>
      <c r="C9" s="14">
        <v>29.799198000000001</v>
      </c>
      <c r="D9" s="18">
        <f t="shared" si="0"/>
        <v>2.9799198000000002</v>
      </c>
      <c r="E9" s="16">
        <v>30</v>
      </c>
      <c r="F9" s="14">
        <v>1.65</v>
      </c>
      <c r="G9" s="14">
        <v>1.5907830000000001</v>
      </c>
      <c r="H9" s="15">
        <f t="shared" si="1"/>
        <v>0.96411090909090913</v>
      </c>
      <c r="I9" s="14">
        <f t="shared" si="7"/>
        <v>1.65</v>
      </c>
      <c r="J9" s="14">
        <v>3.5</v>
      </c>
      <c r="K9" s="14">
        <v>1.28</v>
      </c>
      <c r="L9" s="26">
        <f t="shared" si="2"/>
        <v>0.36571428571428571</v>
      </c>
      <c r="M9" s="14"/>
      <c r="N9" s="14">
        <v>8</v>
      </c>
      <c r="O9" s="14">
        <v>4</v>
      </c>
      <c r="P9" s="27">
        <f t="shared" si="3"/>
        <v>0.5</v>
      </c>
      <c r="Q9" s="14">
        <v>4</v>
      </c>
      <c r="R9" s="14">
        <v>0</v>
      </c>
      <c r="S9" s="14">
        <v>0</v>
      </c>
      <c r="T9" s="14" t="e">
        <f t="shared" si="4"/>
        <v>#DIV/0!</v>
      </c>
      <c r="U9" s="14"/>
      <c r="V9" s="14">
        <v>0.5</v>
      </c>
      <c r="W9" s="14">
        <v>0.5</v>
      </c>
      <c r="X9" s="15">
        <f t="shared" si="5"/>
        <v>1</v>
      </c>
      <c r="Y9" s="14"/>
      <c r="Z9" s="24"/>
      <c r="AB9" s="24"/>
    </row>
    <row r="10" spans="1:28" ht="15.6">
      <c r="A10" s="17" t="s">
        <v>1025</v>
      </c>
      <c r="B10" s="14">
        <v>0</v>
      </c>
      <c r="C10" s="14">
        <v>0</v>
      </c>
      <c r="D10" s="15" t="e">
        <f t="shared" si="0"/>
        <v>#DIV/0!</v>
      </c>
      <c r="E10" s="16">
        <f t="shared" si="6"/>
        <v>0</v>
      </c>
      <c r="F10" s="14">
        <v>0</v>
      </c>
      <c r="G10" s="14"/>
      <c r="H10" s="15" t="e">
        <f t="shared" si="1"/>
        <v>#DIV/0!</v>
      </c>
      <c r="I10" s="14">
        <f t="shared" si="7"/>
        <v>0</v>
      </c>
      <c r="J10" s="14">
        <v>0</v>
      </c>
      <c r="K10" s="14">
        <v>0</v>
      </c>
      <c r="L10" s="26" t="e">
        <f t="shared" si="2"/>
        <v>#DIV/0!</v>
      </c>
      <c r="M10" s="14"/>
      <c r="N10" s="14">
        <v>20</v>
      </c>
      <c r="O10" s="14">
        <v>20</v>
      </c>
      <c r="P10" s="15">
        <f t="shared" si="3"/>
        <v>1</v>
      </c>
      <c r="Q10" s="14">
        <f t="shared" si="8"/>
        <v>20</v>
      </c>
      <c r="R10" s="14">
        <v>0</v>
      </c>
      <c r="S10" s="14">
        <v>0</v>
      </c>
      <c r="T10" s="14" t="e">
        <f t="shared" si="4"/>
        <v>#DIV/0!</v>
      </c>
      <c r="U10" s="14"/>
      <c r="V10" s="14">
        <v>3</v>
      </c>
      <c r="W10" s="14">
        <v>3</v>
      </c>
      <c r="X10" s="15">
        <f t="shared" si="5"/>
        <v>1</v>
      </c>
      <c r="Y10" s="14"/>
      <c r="Z10" s="24"/>
      <c r="AB10" s="24"/>
    </row>
    <row r="11" spans="1:28" ht="15.6">
      <c r="A11" s="17" t="s">
        <v>161</v>
      </c>
      <c r="B11" s="14">
        <v>10</v>
      </c>
      <c r="C11" s="14">
        <v>10.000000480000001</v>
      </c>
      <c r="D11" s="15">
        <f t="shared" si="0"/>
        <v>1.000000048</v>
      </c>
      <c r="E11" s="16">
        <f t="shared" si="6"/>
        <v>10</v>
      </c>
      <c r="F11" s="14">
        <v>6</v>
      </c>
      <c r="G11" s="14">
        <v>5.9935049999999999</v>
      </c>
      <c r="H11" s="15">
        <f t="shared" si="1"/>
        <v>0.99891750000000001</v>
      </c>
      <c r="I11" s="14">
        <f t="shared" si="7"/>
        <v>6</v>
      </c>
      <c r="J11" s="14">
        <v>15</v>
      </c>
      <c r="K11" s="14">
        <v>14.92</v>
      </c>
      <c r="L11" s="26">
        <f t="shared" si="2"/>
        <v>0.9946666666666667</v>
      </c>
      <c r="M11" s="14"/>
      <c r="N11" s="14">
        <v>36</v>
      </c>
      <c r="O11" s="14">
        <v>36</v>
      </c>
      <c r="P11" s="15">
        <f t="shared" si="3"/>
        <v>1</v>
      </c>
      <c r="Q11" s="14">
        <f t="shared" si="8"/>
        <v>36</v>
      </c>
      <c r="R11" s="14">
        <v>0</v>
      </c>
      <c r="S11" s="14">
        <v>0</v>
      </c>
      <c r="T11" s="14" t="e">
        <f t="shared" si="4"/>
        <v>#DIV/0!</v>
      </c>
      <c r="U11" s="14"/>
      <c r="V11" s="14">
        <v>20</v>
      </c>
      <c r="W11" s="14">
        <v>20</v>
      </c>
      <c r="X11" s="15">
        <f t="shared" si="5"/>
        <v>1</v>
      </c>
      <c r="Y11" s="14"/>
      <c r="Z11" s="24"/>
      <c r="AB11" s="24"/>
    </row>
    <row r="12" spans="1:28" ht="15.6">
      <c r="A12" s="17" t="s">
        <v>250</v>
      </c>
      <c r="B12" s="14">
        <v>8</v>
      </c>
      <c r="C12" s="14">
        <v>3.1</v>
      </c>
      <c r="D12" s="18">
        <f t="shared" si="0"/>
        <v>0.38750000000000001</v>
      </c>
      <c r="E12" s="16">
        <v>3</v>
      </c>
      <c r="F12" s="14">
        <v>1.36</v>
      </c>
      <c r="G12" s="14"/>
      <c r="H12" s="15">
        <f t="shared" si="1"/>
        <v>0</v>
      </c>
      <c r="I12" s="14">
        <f t="shared" si="7"/>
        <v>1.36</v>
      </c>
      <c r="J12" s="14">
        <v>8</v>
      </c>
      <c r="K12" s="14">
        <v>0.5</v>
      </c>
      <c r="L12" s="26">
        <f t="shared" si="2"/>
        <v>6.25E-2</v>
      </c>
      <c r="M12" s="14"/>
      <c r="N12" s="14">
        <v>2</v>
      </c>
      <c r="O12" s="14">
        <v>2</v>
      </c>
      <c r="P12" s="15">
        <f t="shared" si="3"/>
        <v>1</v>
      </c>
      <c r="Q12" s="14">
        <f t="shared" si="8"/>
        <v>2</v>
      </c>
      <c r="R12" s="14">
        <v>0</v>
      </c>
      <c r="S12" s="14">
        <v>0</v>
      </c>
      <c r="T12" s="14" t="e">
        <f t="shared" si="4"/>
        <v>#DIV/0!</v>
      </c>
      <c r="U12" s="14"/>
      <c r="V12" s="14">
        <v>0</v>
      </c>
      <c r="W12" s="14">
        <v>0</v>
      </c>
      <c r="X12" s="15" t="e">
        <f t="shared" si="5"/>
        <v>#DIV/0!</v>
      </c>
      <c r="Y12" s="14"/>
      <c r="Z12" s="24"/>
      <c r="AB12" s="24"/>
    </row>
    <row r="13" spans="1:28" ht="15.6">
      <c r="A13" s="17" t="s">
        <v>160</v>
      </c>
      <c r="B13" s="14">
        <v>12</v>
      </c>
      <c r="C13" s="14">
        <v>0.15633</v>
      </c>
      <c r="D13" s="18">
        <f t="shared" si="0"/>
        <v>1.3027499999999999E-2</v>
      </c>
      <c r="E13" s="16">
        <v>1</v>
      </c>
      <c r="F13" s="14">
        <v>0</v>
      </c>
      <c r="G13" s="14"/>
      <c r="H13" s="15" t="e">
        <f t="shared" si="1"/>
        <v>#DIV/0!</v>
      </c>
      <c r="I13" s="14">
        <f t="shared" si="7"/>
        <v>0</v>
      </c>
      <c r="J13" s="14">
        <v>0</v>
      </c>
      <c r="K13" s="14">
        <v>0.05</v>
      </c>
      <c r="L13" s="26" t="e">
        <f t="shared" si="2"/>
        <v>#DIV/0!</v>
      </c>
      <c r="M13" s="14"/>
      <c r="N13" s="14">
        <v>0</v>
      </c>
      <c r="O13" s="14">
        <v>0</v>
      </c>
      <c r="P13" s="15" t="e">
        <f t="shared" si="3"/>
        <v>#DIV/0!</v>
      </c>
      <c r="Q13" s="14">
        <f t="shared" si="8"/>
        <v>0</v>
      </c>
      <c r="R13" s="14">
        <v>0</v>
      </c>
      <c r="S13" s="14">
        <v>0</v>
      </c>
      <c r="T13" s="14" t="e">
        <f t="shared" si="4"/>
        <v>#DIV/0!</v>
      </c>
      <c r="U13" s="14"/>
      <c r="V13" s="14">
        <v>0</v>
      </c>
      <c r="W13" s="14">
        <v>0</v>
      </c>
      <c r="X13" s="15" t="e">
        <f t="shared" si="5"/>
        <v>#DIV/0!</v>
      </c>
      <c r="Y13" s="14"/>
      <c r="Z13" s="24"/>
      <c r="AB13" s="24"/>
    </row>
    <row r="14" spans="1:28" ht="28.8">
      <c r="A14" s="17" t="s">
        <v>1728</v>
      </c>
      <c r="B14" s="14">
        <v>0</v>
      </c>
      <c r="C14" s="14">
        <v>0</v>
      </c>
      <c r="D14" s="15" t="e">
        <f t="shared" si="0"/>
        <v>#DIV/0!</v>
      </c>
      <c r="E14" s="16">
        <f t="shared" si="6"/>
        <v>0</v>
      </c>
      <c r="F14" s="14">
        <v>0</v>
      </c>
      <c r="G14" s="14"/>
      <c r="H14" s="15" t="e">
        <f t="shared" si="1"/>
        <v>#DIV/0!</v>
      </c>
      <c r="I14" s="14">
        <f t="shared" si="7"/>
        <v>0</v>
      </c>
      <c r="J14" s="14">
        <v>0</v>
      </c>
      <c r="K14" s="14">
        <v>0</v>
      </c>
      <c r="L14" s="26" t="e">
        <f t="shared" si="2"/>
        <v>#DIV/0!</v>
      </c>
      <c r="M14" s="14"/>
      <c r="N14" s="14">
        <v>0</v>
      </c>
      <c r="O14" s="14">
        <v>0</v>
      </c>
      <c r="P14" s="15" t="e">
        <f t="shared" si="3"/>
        <v>#DIV/0!</v>
      </c>
      <c r="Q14" s="14">
        <f t="shared" si="8"/>
        <v>0</v>
      </c>
      <c r="R14" s="14">
        <v>0</v>
      </c>
      <c r="S14" s="14">
        <v>0</v>
      </c>
      <c r="T14" s="14" t="e">
        <f t="shared" si="4"/>
        <v>#DIV/0!</v>
      </c>
      <c r="U14" s="14"/>
      <c r="V14" s="14">
        <v>0</v>
      </c>
      <c r="W14" s="14">
        <v>0</v>
      </c>
      <c r="X14" s="15" t="e">
        <f t="shared" si="5"/>
        <v>#DIV/0!</v>
      </c>
      <c r="Y14" s="14"/>
      <c r="Z14" s="24"/>
      <c r="AB14" s="24"/>
    </row>
    <row r="15" spans="1:28" ht="15.6">
      <c r="A15" s="17" t="s">
        <v>237</v>
      </c>
      <c r="B15" s="14">
        <v>0</v>
      </c>
      <c r="C15" s="14">
        <v>0</v>
      </c>
      <c r="D15" s="15" t="e">
        <f t="shared" si="0"/>
        <v>#DIV/0!</v>
      </c>
      <c r="E15" s="16">
        <f t="shared" si="6"/>
        <v>0</v>
      </c>
      <c r="F15" s="14">
        <v>0</v>
      </c>
      <c r="G15" s="14"/>
      <c r="H15" s="15" t="e">
        <f t="shared" si="1"/>
        <v>#DIV/0!</v>
      </c>
      <c r="I15" s="14">
        <f t="shared" si="7"/>
        <v>0</v>
      </c>
      <c r="J15" s="14">
        <v>2.5</v>
      </c>
      <c r="K15" s="14">
        <v>2.46</v>
      </c>
      <c r="L15" s="26">
        <f t="shared" si="2"/>
        <v>0.98399999999999999</v>
      </c>
      <c r="M15" s="14"/>
      <c r="N15" s="14">
        <v>6</v>
      </c>
      <c r="O15" s="14">
        <v>6</v>
      </c>
      <c r="P15" s="15">
        <f t="shared" si="3"/>
        <v>1</v>
      </c>
      <c r="Q15" s="14">
        <f t="shared" si="8"/>
        <v>6</v>
      </c>
      <c r="R15" s="14">
        <v>0</v>
      </c>
      <c r="S15" s="14">
        <v>0</v>
      </c>
      <c r="T15" s="14" t="e">
        <f t="shared" si="4"/>
        <v>#DIV/0!</v>
      </c>
      <c r="U15" s="14"/>
      <c r="V15" s="14">
        <v>0</v>
      </c>
      <c r="W15" s="14">
        <v>0</v>
      </c>
      <c r="X15" s="15" t="e">
        <f t="shared" si="5"/>
        <v>#DIV/0!</v>
      </c>
      <c r="Y15" s="14"/>
      <c r="Z15" s="24"/>
      <c r="AB15" s="24"/>
    </row>
    <row r="16" spans="1:28" ht="15.6">
      <c r="A16" s="19" t="s">
        <v>12</v>
      </c>
      <c r="B16" s="14">
        <f t="shared" ref="B16:K16" si="9">SUM(B2:B15)</f>
        <v>130</v>
      </c>
      <c r="C16" s="14">
        <f t="shared" si="9"/>
        <v>134.38802648000001</v>
      </c>
      <c r="D16" s="15">
        <f t="shared" si="0"/>
        <v>1.0337540498461539</v>
      </c>
      <c r="E16" s="14">
        <f t="shared" si="9"/>
        <v>130</v>
      </c>
      <c r="F16" s="14">
        <f t="shared" si="9"/>
        <v>50</v>
      </c>
      <c r="G16" s="14">
        <f t="shared" si="9"/>
        <v>48.173108999999997</v>
      </c>
      <c r="H16" s="14"/>
      <c r="I16" s="14">
        <f t="shared" si="9"/>
        <v>50</v>
      </c>
      <c r="J16" s="14">
        <f t="shared" si="9"/>
        <v>50</v>
      </c>
      <c r="K16" s="14">
        <f t="shared" si="9"/>
        <v>35.119999999999997</v>
      </c>
      <c r="L16" s="26"/>
      <c r="M16" s="14">
        <f>SUM(M2:M15)</f>
        <v>0</v>
      </c>
      <c r="N16" s="14">
        <f>SUM(N2:N15)</f>
        <v>120</v>
      </c>
      <c r="O16" s="14">
        <f>SUM(O2:O15)</f>
        <v>120</v>
      </c>
      <c r="P16" s="14"/>
      <c r="Q16" s="14">
        <f>SUM(Q2:Q15)</f>
        <v>120</v>
      </c>
      <c r="R16" s="14">
        <f>SUM(R2:R15)</f>
        <v>50</v>
      </c>
      <c r="S16" s="14">
        <f>SUM(S2:S15)</f>
        <v>50</v>
      </c>
      <c r="T16" s="14"/>
      <c r="U16" s="14">
        <f>SUM(U2:U15)</f>
        <v>0</v>
      </c>
      <c r="V16" s="14">
        <f>SUM(V2:V15)</f>
        <v>100</v>
      </c>
      <c r="W16" s="14">
        <f>SUM(W2:W15)</f>
        <v>100</v>
      </c>
      <c r="X16" s="14"/>
      <c r="Y16" s="14">
        <f>SUM(Y2:Y15)</f>
        <v>0</v>
      </c>
      <c r="Z16" s="24"/>
      <c r="AB16" s="24"/>
    </row>
    <row r="18" spans="1:9">
      <c r="A18" t="s">
        <v>1729</v>
      </c>
      <c r="B18" t="s">
        <v>1661</v>
      </c>
      <c r="C18" t="s">
        <v>1705</v>
      </c>
      <c r="E18" t="s">
        <v>1633</v>
      </c>
      <c r="F18" t="s">
        <v>1730</v>
      </c>
      <c r="G18" t="s">
        <v>1731</v>
      </c>
    </row>
    <row r="19" spans="1:9">
      <c r="A19" t="s">
        <v>1732</v>
      </c>
      <c r="B19" t="s">
        <v>254</v>
      </c>
      <c r="C19">
        <v>0</v>
      </c>
      <c r="E19">
        <v>45</v>
      </c>
      <c r="F19">
        <v>0</v>
      </c>
      <c r="G19">
        <v>0</v>
      </c>
      <c r="I19" t="s">
        <v>254</v>
      </c>
    </row>
    <row r="20" spans="1:9">
      <c r="B20" t="s">
        <v>72</v>
      </c>
      <c r="C20">
        <v>6.29</v>
      </c>
      <c r="E20">
        <v>24.3</v>
      </c>
      <c r="F20">
        <v>38.5</v>
      </c>
      <c r="G20">
        <v>50</v>
      </c>
      <c r="I20" t="s">
        <v>72</v>
      </c>
    </row>
    <row r="21" spans="1:9">
      <c r="B21" t="s">
        <v>269</v>
      </c>
      <c r="C21">
        <v>6.37</v>
      </c>
      <c r="E21">
        <v>5</v>
      </c>
      <c r="F21">
        <v>3</v>
      </c>
      <c r="G21">
        <v>0</v>
      </c>
      <c r="I21" t="s">
        <v>269</v>
      </c>
    </row>
    <row r="22" spans="1:9">
      <c r="B22" t="s">
        <v>272</v>
      </c>
      <c r="C22">
        <v>0</v>
      </c>
      <c r="E22">
        <v>0.2</v>
      </c>
      <c r="F22">
        <v>0</v>
      </c>
      <c r="G22">
        <v>0</v>
      </c>
      <c r="I22" t="s">
        <v>272</v>
      </c>
    </row>
    <row r="23" spans="1:9">
      <c r="B23" t="s">
        <v>179</v>
      </c>
      <c r="C23">
        <v>3.25</v>
      </c>
      <c r="E23">
        <v>2</v>
      </c>
      <c r="F23">
        <v>2.99</v>
      </c>
      <c r="G23">
        <v>0</v>
      </c>
      <c r="I23" t="s">
        <v>179</v>
      </c>
    </row>
    <row r="24" spans="1:9">
      <c r="C24">
        <v>0</v>
      </c>
      <c r="E24">
        <v>0</v>
      </c>
      <c r="F24">
        <v>0</v>
      </c>
      <c r="G24">
        <v>0</v>
      </c>
      <c r="I24" t="s">
        <v>1727</v>
      </c>
    </row>
    <row r="25" spans="1:9">
      <c r="B25" t="s">
        <v>244</v>
      </c>
      <c r="C25">
        <v>0</v>
      </c>
      <c r="E25">
        <v>0</v>
      </c>
      <c r="F25">
        <v>7.51</v>
      </c>
      <c r="G25">
        <v>0</v>
      </c>
      <c r="I25" t="s">
        <v>244</v>
      </c>
    </row>
    <row r="26" spans="1:9">
      <c r="B26" t="s">
        <v>245</v>
      </c>
      <c r="C26">
        <v>1.28</v>
      </c>
      <c r="E26">
        <v>0.5</v>
      </c>
      <c r="F26">
        <v>4</v>
      </c>
      <c r="G26">
        <v>0</v>
      </c>
      <c r="I26" t="s">
        <v>245</v>
      </c>
    </row>
    <row r="27" spans="1:9">
      <c r="B27" t="s">
        <v>1025</v>
      </c>
      <c r="C27">
        <v>0</v>
      </c>
      <c r="E27">
        <v>3</v>
      </c>
      <c r="F27">
        <v>20</v>
      </c>
      <c r="G27">
        <v>0</v>
      </c>
      <c r="I27" t="s">
        <v>1025</v>
      </c>
    </row>
    <row r="28" spans="1:9">
      <c r="B28" t="s">
        <v>161</v>
      </c>
      <c r="C28">
        <v>14.92</v>
      </c>
      <c r="E28">
        <v>20</v>
      </c>
      <c r="F28">
        <v>36</v>
      </c>
      <c r="G28">
        <v>0</v>
      </c>
      <c r="I28" t="s">
        <v>161</v>
      </c>
    </row>
    <row r="29" spans="1:9">
      <c r="B29" t="s">
        <v>250</v>
      </c>
      <c r="C29">
        <v>0.5</v>
      </c>
      <c r="E29">
        <v>0</v>
      </c>
      <c r="F29">
        <v>2</v>
      </c>
      <c r="G29">
        <v>0</v>
      </c>
      <c r="I29" t="s">
        <v>250</v>
      </c>
    </row>
    <row r="30" spans="1:9">
      <c r="B30" t="s">
        <v>160</v>
      </c>
      <c r="C30">
        <v>0.05</v>
      </c>
      <c r="E30">
        <v>0</v>
      </c>
      <c r="F30">
        <v>0</v>
      </c>
      <c r="G30">
        <v>0</v>
      </c>
      <c r="I30" t="s">
        <v>160</v>
      </c>
    </row>
    <row r="31" spans="1:9">
      <c r="C31">
        <v>0</v>
      </c>
      <c r="E31">
        <v>0</v>
      </c>
      <c r="F31">
        <v>0</v>
      </c>
      <c r="G31">
        <v>0</v>
      </c>
      <c r="I31" t="s">
        <v>1728</v>
      </c>
    </row>
    <row r="32" spans="1:9">
      <c r="B32" t="s">
        <v>237</v>
      </c>
      <c r="C32">
        <v>2.46</v>
      </c>
      <c r="E32">
        <v>0</v>
      </c>
      <c r="F32">
        <v>6</v>
      </c>
      <c r="G32">
        <v>0</v>
      </c>
      <c r="I32" t="s">
        <v>237</v>
      </c>
    </row>
    <row r="35" spans="1:20">
      <c r="D35" t="s">
        <v>1661</v>
      </c>
      <c r="E35" t="s">
        <v>1733</v>
      </c>
      <c r="F35" s="20"/>
    </row>
    <row r="36" spans="1:20">
      <c r="D36" t="s">
        <v>72</v>
      </c>
      <c r="E36">
        <v>134727.76</v>
      </c>
      <c r="F36" s="20">
        <f>E36/10000</f>
        <v>13.472776000000001</v>
      </c>
    </row>
    <row r="37" spans="1:20">
      <c r="D37" t="s">
        <v>269</v>
      </c>
      <c r="E37">
        <v>148972.17000000001</v>
      </c>
      <c r="F37" s="20">
        <f t="shared" ref="F37:F41" si="10">E37/10000</f>
        <v>14.897217000000001</v>
      </c>
    </row>
    <row r="38" spans="1:20">
      <c r="D38" t="s">
        <v>179</v>
      </c>
      <c r="E38">
        <v>24624.18</v>
      </c>
      <c r="F38" s="20">
        <f t="shared" si="10"/>
        <v>2.462418</v>
      </c>
    </row>
    <row r="39" spans="1:20">
      <c r="D39" t="s">
        <v>245</v>
      </c>
      <c r="E39">
        <v>15907.83</v>
      </c>
      <c r="F39" s="20">
        <f t="shared" si="10"/>
        <v>1.5907830000000001</v>
      </c>
    </row>
    <row r="40" spans="1:20">
      <c r="D40" t="s">
        <v>161</v>
      </c>
      <c r="E40">
        <v>59935.05</v>
      </c>
      <c r="F40" s="20">
        <f t="shared" si="10"/>
        <v>5.9935049999999999</v>
      </c>
    </row>
    <row r="41" spans="1:20">
      <c r="D41" t="s">
        <v>254</v>
      </c>
      <c r="E41">
        <v>97564.1</v>
      </c>
      <c r="F41" s="20">
        <f t="shared" si="10"/>
        <v>9.7564100000000007</v>
      </c>
    </row>
    <row r="42" spans="1:20">
      <c r="A42" t="s">
        <v>1718</v>
      </c>
      <c r="B42" t="s">
        <v>1734</v>
      </c>
      <c r="C42" t="s">
        <v>1735</v>
      </c>
      <c r="D42" t="s">
        <v>1736</v>
      </c>
      <c r="E42" t="s">
        <v>1737</v>
      </c>
      <c r="F42" t="s">
        <v>1738</v>
      </c>
      <c r="G42" t="s">
        <v>1739</v>
      </c>
      <c r="H42" s="21">
        <v>1</v>
      </c>
      <c r="I42" t="s">
        <v>1740</v>
      </c>
      <c r="J42" t="s">
        <v>1741</v>
      </c>
      <c r="K42" t="s">
        <v>1742</v>
      </c>
      <c r="L42" t="s">
        <v>1743</v>
      </c>
      <c r="M42" t="s">
        <v>1744</v>
      </c>
      <c r="N42" t="s">
        <v>1745</v>
      </c>
      <c r="O42" s="21">
        <v>2</v>
      </c>
      <c r="P42" t="s">
        <v>1635</v>
      </c>
      <c r="Q42" t="s">
        <v>1746</v>
      </c>
      <c r="R42" t="s">
        <v>1747</v>
      </c>
    </row>
    <row r="43" spans="1:20" ht="12.45" customHeight="1">
      <c r="A43" t="s">
        <v>254</v>
      </c>
      <c r="B43" s="22">
        <v>0</v>
      </c>
      <c r="C43" s="22">
        <v>10</v>
      </c>
      <c r="D43" s="22">
        <v>0</v>
      </c>
      <c r="E43" s="22">
        <v>0</v>
      </c>
      <c r="F43" s="22">
        <v>0</v>
      </c>
      <c r="G43" s="22">
        <v>45</v>
      </c>
      <c r="H43" s="22">
        <f>SUM(B43:G43)</f>
        <v>55</v>
      </c>
      <c r="I43" s="22">
        <v>0</v>
      </c>
      <c r="J43" s="22">
        <v>10</v>
      </c>
      <c r="K43" s="22">
        <f>D43</f>
        <v>0</v>
      </c>
      <c r="L43" s="22">
        <v>0</v>
      </c>
      <c r="M43" s="22">
        <f>F43</f>
        <v>0</v>
      </c>
      <c r="N43" s="22">
        <f>G43</f>
        <v>45</v>
      </c>
      <c r="O43" s="24">
        <f>SUM(I43:N43)</f>
        <v>55</v>
      </c>
      <c r="P43" s="24">
        <f>B43-I43</f>
        <v>0</v>
      </c>
      <c r="Q43" s="24">
        <f>E43-L43</f>
        <v>0</v>
      </c>
      <c r="R43" s="24">
        <f>C43-J43</f>
        <v>0</v>
      </c>
      <c r="S43" s="24">
        <f>H43-O43</f>
        <v>0</v>
      </c>
      <c r="T43" s="24"/>
    </row>
    <row r="44" spans="1:20">
      <c r="A44" t="s">
        <v>72</v>
      </c>
      <c r="B44" s="22">
        <v>65</v>
      </c>
      <c r="C44" s="22">
        <v>7.42</v>
      </c>
      <c r="D44" s="22">
        <v>6.5</v>
      </c>
      <c r="E44" s="22">
        <v>20</v>
      </c>
      <c r="F44" s="22">
        <v>50</v>
      </c>
      <c r="G44" s="22">
        <v>24.3</v>
      </c>
      <c r="H44" s="22">
        <f t="shared" ref="H44:H56" si="11">SUM(B44:G44)</f>
        <v>173.22000000000003</v>
      </c>
      <c r="I44" s="22">
        <v>86</v>
      </c>
      <c r="J44" s="22">
        <v>12.22</v>
      </c>
      <c r="K44" s="22">
        <f t="shared" ref="K44:K56" si="12">D44</f>
        <v>6.5</v>
      </c>
      <c r="L44" s="22">
        <v>38.5</v>
      </c>
      <c r="M44" s="22">
        <f t="shared" ref="M44:N56" si="13">F44</f>
        <v>50</v>
      </c>
      <c r="N44" s="22">
        <f t="shared" si="13"/>
        <v>24.3</v>
      </c>
      <c r="O44" s="24">
        <f t="shared" ref="O44:O56" si="14">SUM(I44:N44)</f>
        <v>217.52</v>
      </c>
      <c r="P44" s="30">
        <f t="shared" ref="P44:P57" si="15">B44-I44</f>
        <v>-21</v>
      </c>
      <c r="Q44" s="30">
        <f t="shared" ref="Q44:Q57" si="16">E44-L44</f>
        <v>-18.5</v>
      </c>
      <c r="R44" s="30">
        <f t="shared" ref="R44:R57" si="17">C44-J44</f>
        <v>-4.8000000000000007</v>
      </c>
      <c r="S44" s="24">
        <f t="shared" ref="S44:S56" si="18">H44-O44</f>
        <v>-44.299999999999983</v>
      </c>
      <c r="T44" s="24" t="s">
        <v>1748</v>
      </c>
    </row>
    <row r="45" spans="1:20">
      <c r="A45" t="s">
        <v>269</v>
      </c>
      <c r="B45" s="22">
        <v>0</v>
      </c>
      <c r="C45" s="22">
        <v>16</v>
      </c>
      <c r="D45" s="22">
        <v>7.5</v>
      </c>
      <c r="E45" s="22">
        <v>3</v>
      </c>
      <c r="F45" s="22">
        <v>0</v>
      </c>
      <c r="G45" s="22">
        <v>5</v>
      </c>
      <c r="H45" s="22">
        <f t="shared" si="11"/>
        <v>31.5</v>
      </c>
      <c r="I45" s="22">
        <v>0</v>
      </c>
      <c r="J45" s="22">
        <v>16</v>
      </c>
      <c r="K45" s="22">
        <f t="shared" si="12"/>
        <v>7.5</v>
      </c>
      <c r="L45" s="22">
        <v>3</v>
      </c>
      <c r="M45" s="22">
        <f t="shared" si="13"/>
        <v>0</v>
      </c>
      <c r="N45" s="22">
        <f t="shared" si="13"/>
        <v>5</v>
      </c>
      <c r="O45" s="24">
        <f t="shared" si="14"/>
        <v>31.5</v>
      </c>
      <c r="P45" s="24">
        <f t="shared" si="15"/>
        <v>0</v>
      </c>
      <c r="Q45" s="24">
        <f t="shared" si="16"/>
        <v>0</v>
      </c>
      <c r="R45" s="24">
        <f t="shared" si="17"/>
        <v>0</v>
      </c>
      <c r="S45" s="24">
        <f t="shared" si="18"/>
        <v>0</v>
      </c>
    </row>
    <row r="46" spans="1:20">
      <c r="A46" t="s">
        <v>272</v>
      </c>
      <c r="B46" s="22">
        <v>0</v>
      </c>
      <c r="C46" s="22">
        <v>0</v>
      </c>
      <c r="D46" s="22">
        <v>0</v>
      </c>
      <c r="E46" s="22">
        <v>0</v>
      </c>
      <c r="F46" s="22">
        <v>0</v>
      </c>
      <c r="G46" s="22">
        <v>0.2</v>
      </c>
      <c r="H46" s="22">
        <f t="shared" si="11"/>
        <v>0.2</v>
      </c>
      <c r="I46" s="22">
        <v>0</v>
      </c>
      <c r="J46" s="22">
        <v>0</v>
      </c>
      <c r="K46" s="22">
        <f t="shared" si="12"/>
        <v>0</v>
      </c>
      <c r="L46" s="22">
        <v>0</v>
      </c>
      <c r="M46" s="22">
        <f t="shared" si="13"/>
        <v>0</v>
      </c>
      <c r="N46" s="22">
        <f t="shared" si="13"/>
        <v>0.2</v>
      </c>
      <c r="O46" s="24">
        <f t="shared" si="14"/>
        <v>0.2</v>
      </c>
      <c r="P46" s="24">
        <f t="shared" si="15"/>
        <v>0</v>
      </c>
      <c r="Q46" s="24">
        <f t="shared" si="16"/>
        <v>0</v>
      </c>
      <c r="R46" s="24">
        <f t="shared" si="17"/>
        <v>0</v>
      </c>
      <c r="S46" s="24">
        <f t="shared" si="18"/>
        <v>0</v>
      </c>
      <c r="T46" s="24"/>
    </row>
    <row r="47" spans="1:20" s="9" customFormat="1">
      <c r="A47" s="9" t="s">
        <v>179</v>
      </c>
      <c r="B47" s="23">
        <v>0</v>
      </c>
      <c r="C47" s="23">
        <v>2.77</v>
      </c>
      <c r="D47" s="23">
        <v>7</v>
      </c>
      <c r="E47" s="23">
        <v>14</v>
      </c>
      <c r="F47" s="23">
        <v>0</v>
      </c>
      <c r="G47" s="23">
        <v>2</v>
      </c>
      <c r="H47" s="23">
        <f t="shared" si="11"/>
        <v>25.77</v>
      </c>
      <c r="I47" s="23">
        <v>0</v>
      </c>
      <c r="J47" s="23">
        <v>2.77</v>
      </c>
      <c r="K47" s="23">
        <f t="shared" si="12"/>
        <v>7</v>
      </c>
      <c r="L47" s="23">
        <v>3</v>
      </c>
      <c r="M47" s="23">
        <f t="shared" si="13"/>
        <v>0</v>
      </c>
      <c r="N47" s="23">
        <f t="shared" si="13"/>
        <v>2</v>
      </c>
      <c r="O47" s="31">
        <f t="shared" si="14"/>
        <v>14.77</v>
      </c>
      <c r="P47" s="31">
        <f t="shared" si="15"/>
        <v>0</v>
      </c>
      <c r="Q47" s="31">
        <f t="shared" si="16"/>
        <v>11</v>
      </c>
      <c r="R47" s="31">
        <f t="shared" si="17"/>
        <v>0</v>
      </c>
      <c r="S47" s="31">
        <f t="shared" si="18"/>
        <v>11</v>
      </c>
      <c r="T47" s="31" t="s">
        <v>155</v>
      </c>
    </row>
    <row r="48" spans="1:20" s="9" customFormat="1">
      <c r="A48" s="9" t="s">
        <v>1727</v>
      </c>
      <c r="B48" s="23">
        <v>5</v>
      </c>
      <c r="C48" s="23">
        <v>4.8</v>
      </c>
      <c r="D48" s="23">
        <v>0</v>
      </c>
      <c r="E48" s="23">
        <v>1</v>
      </c>
      <c r="F48" s="23">
        <v>0</v>
      </c>
      <c r="G48" s="23">
        <v>0</v>
      </c>
      <c r="H48" s="23">
        <f t="shared" si="11"/>
        <v>10.8</v>
      </c>
      <c r="I48" s="23">
        <v>0</v>
      </c>
      <c r="J48" s="23">
        <v>0</v>
      </c>
      <c r="K48" s="23">
        <f t="shared" si="12"/>
        <v>0</v>
      </c>
      <c r="L48" s="23">
        <v>0</v>
      </c>
      <c r="M48" s="23">
        <f t="shared" si="13"/>
        <v>0</v>
      </c>
      <c r="N48" s="23">
        <f t="shared" si="13"/>
        <v>0</v>
      </c>
      <c r="O48" s="31">
        <f t="shared" si="14"/>
        <v>0</v>
      </c>
      <c r="P48" s="31">
        <f t="shared" si="15"/>
        <v>5</v>
      </c>
      <c r="Q48" s="31">
        <f t="shared" si="16"/>
        <v>1</v>
      </c>
      <c r="R48" s="31">
        <f t="shared" si="17"/>
        <v>4.8</v>
      </c>
      <c r="S48" s="31">
        <f t="shared" si="18"/>
        <v>10.8</v>
      </c>
      <c r="T48" s="31" t="s">
        <v>155</v>
      </c>
    </row>
    <row r="49" spans="1:20" s="9" customFormat="1">
      <c r="A49" s="9" t="s">
        <v>244</v>
      </c>
      <c r="B49" s="23">
        <v>20</v>
      </c>
      <c r="C49" s="23">
        <v>0</v>
      </c>
      <c r="D49" s="23">
        <v>0</v>
      </c>
      <c r="E49" s="23">
        <v>10</v>
      </c>
      <c r="F49" s="23">
        <v>0</v>
      </c>
      <c r="G49" s="23">
        <v>0</v>
      </c>
      <c r="H49" s="23">
        <f t="shared" si="11"/>
        <v>30</v>
      </c>
      <c r="I49" s="23">
        <v>0</v>
      </c>
      <c r="J49" s="23">
        <v>0</v>
      </c>
      <c r="K49" s="23">
        <f t="shared" si="12"/>
        <v>0</v>
      </c>
      <c r="L49" s="23">
        <v>7.5</v>
      </c>
      <c r="M49" s="23">
        <f t="shared" si="13"/>
        <v>0</v>
      </c>
      <c r="N49" s="23">
        <f t="shared" si="13"/>
        <v>0</v>
      </c>
      <c r="O49" s="31">
        <f t="shared" si="14"/>
        <v>7.5</v>
      </c>
      <c r="P49" s="31">
        <f t="shared" si="15"/>
        <v>20</v>
      </c>
      <c r="Q49" s="31">
        <f t="shared" si="16"/>
        <v>2.5</v>
      </c>
      <c r="R49" s="31">
        <f t="shared" si="17"/>
        <v>0</v>
      </c>
      <c r="S49" s="31">
        <f t="shared" si="18"/>
        <v>22.5</v>
      </c>
      <c r="T49" s="31" t="s">
        <v>155</v>
      </c>
    </row>
    <row r="50" spans="1:20">
      <c r="A50" t="s">
        <v>245</v>
      </c>
      <c r="B50" s="22">
        <v>10</v>
      </c>
      <c r="C50" s="22">
        <v>1.65</v>
      </c>
      <c r="D50" s="22">
        <v>3.5</v>
      </c>
      <c r="E50" s="22">
        <v>8</v>
      </c>
      <c r="F50" s="22">
        <v>0</v>
      </c>
      <c r="G50" s="22">
        <v>0.5</v>
      </c>
      <c r="H50" s="22">
        <f t="shared" si="11"/>
        <v>23.65</v>
      </c>
      <c r="I50" s="22">
        <v>30</v>
      </c>
      <c r="J50" s="22">
        <v>1.65</v>
      </c>
      <c r="K50" s="22">
        <f t="shared" si="12"/>
        <v>3.5</v>
      </c>
      <c r="L50" s="22">
        <v>4</v>
      </c>
      <c r="M50" s="22">
        <f t="shared" si="13"/>
        <v>0</v>
      </c>
      <c r="N50" s="22">
        <f t="shared" si="13"/>
        <v>0.5</v>
      </c>
      <c r="O50" s="24">
        <f t="shared" si="14"/>
        <v>39.65</v>
      </c>
      <c r="P50" s="30">
        <f t="shared" si="15"/>
        <v>-20</v>
      </c>
      <c r="Q50" s="30">
        <f t="shared" si="16"/>
        <v>4</v>
      </c>
      <c r="R50" s="24">
        <f t="shared" si="17"/>
        <v>0</v>
      </c>
      <c r="S50" s="24">
        <f t="shared" si="18"/>
        <v>-16</v>
      </c>
      <c r="T50" s="24" t="s">
        <v>1748</v>
      </c>
    </row>
    <row r="51" spans="1:20">
      <c r="A51" t="s">
        <v>1025</v>
      </c>
      <c r="B51" s="22">
        <v>0</v>
      </c>
      <c r="C51" s="22">
        <v>0</v>
      </c>
      <c r="D51" s="22">
        <v>0</v>
      </c>
      <c r="E51" s="22">
        <v>20</v>
      </c>
      <c r="F51" s="22">
        <v>0</v>
      </c>
      <c r="G51" s="22">
        <v>3</v>
      </c>
      <c r="H51" s="22">
        <f t="shared" si="11"/>
        <v>23</v>
      </c>
      <c r="I51" s="22">
        <v>0</v>
      </c>
      <c r="J51" s="22">
        <v>0</v>
      </c>
      <c r="K51" s="22">
        <f t="shared" si="12"/>
        <v>0</v>
      </c>
      <c r="L51" s="22">
        <v>20</v>
      </c>
      <c r="M51" s="22">
        <f t="shared" si="13"/>
        <v>0</v>
      </c>
      <c r="N51" s="22">
        <f t="shared" si="13"/>
        <v>3</v>
      </c>
      <c r="O51" s="24">
        <f t="shared" si="14"/>
        <v>23</v>
      </c>
      <c r="P51" s="24">
        <f t="shared" si="15"/>
        <v>0</v>
      </c>
      <c r="Q51" s="24">
        <f t="shared" si="16"/>
        <v>0</v>
      </c>
      <c r="R51" s="24">
        <f t="shared" si="17"/>
        <v>0</v>
      </c>
      <c r="S51" s="24">
        <f t="shared" si="18"/>
        <v>0</v>
      </c>
      <c r="T51" s="24"/>
    </row>
    <row r="52" spans="1:20">
      <c r="A52" t="s">
        <v>161</v>
      </c>
      <c r="B52" s="22">
        <v>10</v>
      </c>
      <c r="C52" s="22">
        <v>6</v>
      </c>
      <c r="D52" s="22">
        <v>15</v>
      </c>
      <c r="E52" s="22">
        <v>36</v>
      </c>
      <c r="F52" s="22">
        <v>0</v>
      </c>
      <c r="G52" s="22">
        <v>20</v>
      </c>
      <c r="H52" s="22">
        <f t="shared" si="11"/>
        <v>87</v>
      </c>
      <c r="I52" s="22">
        <v>10</v>
      </c>
      <c r="J52" s="22">
        <v>6</v>
      </c>
      <c r="K52" s="22">
        <f t="shared" si="12"/>
        <v>15</v>
      </c>
      <c r="L52" s="22">
        <v>36</v>
      </c>
      <c r="M52" s="22">
        <f t="shared" si="13"/>
        <v>0</v>
      </c>
      <c r="N52" s="22">
        <f t="shared" si="13"/>
        <v>20</v>
      </c>
      <c r="O52" s="24">
        <f t="shared" si="14"/>
        <v>87</v>
      </c>
      <c r="P52" s="24">
        <f t="shared" si="15"/>
        <v>0</v>
      </c>
      <c r="Q52" s="24">
        <f t="shared" si="16"/>
        <v>0</v>
      </c>
      <c r="R52" s="24">
        <f t="shared" si="17"/>
        <v>0</v>
      </c>
      <c r="S52" s="24">
        <f t="shared" si="18"/>
        <v>0</v>
      </c>
      <c r="T52" s="24"/>
    </row>
    <row r="53" spans="1:20" s="9" customFormat="1">
      <c r="A53" s="9" t="s">
        <v>250</v>
      </c>
      <c r="B53" s="23">
        <v>8</v>
      </c>
      <c r="C53" s="23">
        <v>1.36</v>
      </c>
      <c r="D53" s="23">
        <v>8</v>
      </c>
      <c r="E53" s="23">
        <v>2</v>
      </c>
      <c r="F53" s="23">
        <v>0</v>
      </c>
      <c r="G53" s="23">
        <v>0</v>
      </c>
      <c r="H53" s="23">
        <f t="shared" si="11"/>
        <v>19.36</v>
      </c>
      <c r="I53" s="23">
        <v>3</v>
      </c>
      <c r="J53" s="23">
        <v>1.36</v>
      </c>
      <c r="K53" s="23">
        <f t="shared" si="12"/>
        <v>8</v>
      </c>
      <c r="L53" s="23">
        <v>2</v>
      </c>
      <c r="M53" s="23">
        <f t="shared" si="13"/>
        <v>0</v>
      </c>
      <c r="N53" s="23">
        <f t="shared" si="13"/>
        <v>0</v>
      </c>
      <c r="O53" s="31">
        <f t="shared" si="14"/>
        <v>14.36</v>
      </c>
      <c r="P53" s="31">
        <f t="shared" si="15"/>
        <v>5</v>
      </c>
      <c r="Q53" s="31">
        <f t="shared" si="16"/>
        <v>0</v>
      </c>
      <c r="R53" s="31">
        <f t="shared" si="17"/>
        <v>0</v>
      </c>
      <c r="S53" s="31">
        <f t="shared" si="18"/>
        <v>5</v>
      </c>
      <c r="T53" s="31" t="s">
        <v>155</v>
      </c>
    </row>
    <row r="54" spans="1:20" s="9" customFormat="1">
      <c r="A54" s="9" t="s">
        <v>160</v>
      </c>
      <c r="B54" s="23">
        <v>12</v>
      </c>
      <c r="C54" s="23">
        <v>0</v>
      </c>
      <c r="D54" s="23">
        <v>0</v>
      </c>
      <c r="E54" s="23">
        <v>0</v>
      </c>
      <c r="F54" s="23">
        <v>0</v>
      </c>
      <c r="G54" s="23">
        <v>0</v>
      </c>
      <c r="H54" s="23">
        <f t="shared" si="11"/>
        <v>12</v>
      </c>
      <c r="I54" s="23">
        <v>1</v>
      </c>
      <c r="J54" s="23">
        <v>0</v>
      </c>
      <c r="K54" s="23">
        <f t="shared" si="12"/>
        <v>0</v>
      </c>
      <c r="L54" s="23">
        <v>0</v>
      </c>
      <c r="M54" s="23">
        <f t="shared" si="13"/>
        <v>0</v>
      </c>
      <c r="N54" s="23">
        <f t="shared" si="13"/>
        <v>0</v>
      </c>
      <c r="O54" s="31">
        <f t="shared" si="14"/>
        <v>1</v>
      </c>
      <c r="P54" s="31">
        <f t="shared" si="15"/>
        <v>11</v>
      </c>
      <c r="Q54" s="31">
        <f t="shared" si="16"/>
        <v>0</v>
      </c>
      <c r="R54" s="31">
        <f t="shared" si="17"/>
        <v>0</v>
      </c>
      <c r="S54" s="31">
        <f t="shared" si="18"/>
        <v>11</v>
      </c>
      <c r="T54" s="31" t="s">
        <v>155</v>
      </c>
    </row>
    <row r="55" spans="1:20">
      <c r="A55" t="s">
        <v>1728</v>
      </c>
      <c r="B55" s="22">
        <v>0</v>
      </c>
      <c r="C55" s="22">
        <v>0</v>
      </c>
      <c r="D55" s="22">
        <v>0</v>
      </c>
      <c r="E55" s="22">
        <v>0</v>
      </c>
      <c r="F55" s="22">
        <v>0</v>
      </c>
      <c r="G55" s="22">
        <v>0</v>
      </c>
      <c r="H55" s="22">
        <f t="shared" si="11"/>
        <v>0</v>
      </c>
      <c r="I55" s="22">
        <v>0</v>
      </c>
      <c r="J55" s="22">
        <v>0</v>
      </c>
      <c r="K55" s="22">
        <f t="shared" si="12"/>
        <v>0</v>
      </c>
      <c r="L55" s="22">
        <v>0</v>
      </c>
      <c r="M55" s="22">
        <f t="shared" si="13"/>
        <v>0</v>
      </c>
      <c r="N55" s="22">
        <f t="shared" si="13"/>
        <v>0</v>
      </c>
      <c r="O55" s="24">
        <f t="shared" si="14"/>
        <v>0</v>
      </c>
      <c r="P55" s="24">
        <f t="shared" si="15"/>
        <v>0</v>
      </c>
      <c r="Q55" s="24">
        <f t="shared" si="16"/>
        <v>0</v>
      </c>
      <c r="R55" s="24">
        <f t="shared" si="17"/>
        <v>0</v>
      </c>
      <c r="S55" s="24">
        <f t="shared" si="18"/>
        <v>0</v>
      </c>
      <c r="T55" s="24"/>
    </row>
    <row r="56" spans="1:20">
      <c r="A56" t="s">
        <v>237</v>
      </c>
      <c r="B56" s="22">
        <v>0</v>
      </c>
      <c r="C56" s="22">
        <v>0</v>
      </c>
      <c r="D56" s="22">
        <v>2.5</v>
      </c>
      <c r="E56" s="22">
        <v>6</v>
      </c>
      <c r="F56" s="22">
        <v>0</v>
      </c>
      <c r="G56" s="22">
        <v>0</v>
      </c>
      <c r="H56" s="22">
        <f t="shared" si="11"/>
        <v>8.5</v>
      </c>
      <c r="I56" s="22">
        <v>0</v>
      </c>
      <c r="J56" s="22">
        <v>0</v>
      </c>
      <c r="K56" s="22">
        <f t="shared" si="12"/>
        <v>2.5</v>
      </c>
      <c r="L56" s="22">
        <v>6</v>
      </c>
      <c r="M56" s="22">
        <f t="shared" si="13"/>
        <v>0</v>
      </c>
      <c r="N56" s="22">
        <f t="shared" si="13"/>
        <v>0</v>
      </c>
      <c r="O56" s="24">
        <f t="shared" si="14"/>
        <v>8.5</v>
      </c>
      <c r="P56" s="24">
        <f t="shared" si="15"/>
        <v>0</v>
      </c>
      <c r="Q56" s="24">
        <f t="shared" si="16"/>
        <v>0</v>
      </c>
      <c r="R56" s="24">
        <f t="shared" si="17"/>
        <v>0</v>
      </c>
      <c r="S56" s="24">
        <f t="shared" si="18"/>
        <v>0</v>
      </c>
      <c r="T56" s="24"/>
    </row>
    <row r="57" spans="1:20">
      <c r="A57" t="s">
        <v>12</v>
      </c>
      <c r="B57" s="24">
        <f>SUM(B43:B56)</f>
        <v>130</v>
      </c>
      <c r="C57" s="24">
        <f t="shared" ref="C57:O57" si="19">SUM(C43:C56)</f>
        <v>50</v>
      </c>
      <c r="D57" s="24">
        <f t="shared" si="19"/>
        <v>50</v>
      </c>
      <c r="E57" s="24">
        <f t="shared" si="19"/>
        <v>120</v>
      </c>
      <c r="F57" s="24">
        <f t="shared" si="19"/>
        <v>50</v>
      </c>
      <c r="G57" s="24">
        <f t="shared" si="19"/>
        <v>100</v>
      </c>
      <c r="H57" s="24">
        <f t="shared" si="19"/>
        <v>500</v>
      </c>
      <c r="I57" s="24">
        <f t="shared" si="19"/>
        <v>130</v>
      </c>
      <c r="J57" s="24">
        <f t="shared" si="19"/>
        <v>50</v>
      </c>
      <c r="K57" s="24">
        <f t="shared" si="19"/>
        <v>50</v>
      </c>
      <c r="L57" s="24">
        <f t="shared" si="19"/>
        <v>120</v>
      </c>
      <c r="M57" s="24">
        <f t="shared" si="19"/>
        <v>50</v>
      </c>
      <c r="N57" s="24">
        <f t="shared" si="19"/>
        <v>100</v>
      </c>
      <c r="O57" s="24">
        <f t="shared" si="19"/>
        <v>499.99999999999994</v>
      </c>
      <c r="P57" s="24">
        <f t="shared" si="15"/>
        <v>0</v>
      </c>
      <c r="Q57" s="24">
        <f t="shared" si="16"/>
        <v>0</v>
      </c>
      <c r="R57" s="24">
        <f t="shared" si="17"/>
        <v>0</v>
      </c>
    </row>
  </sheetData>
  <phoneticPr fontId="4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3"/>
  <sheetViews>
    <sheetView workbookViewId="0">
      <selection activeCell="G36" sqref="G36"/>
    </sheetView>
  </sheetViews>
  <sheetFormatPr defaultColWidth="9" defaultRowHeight="14.4"/>
  <cols>
    <col min="1" max="1" width="20.21875" customWidth="1"/>
    <col min="2" max="2" width="28.77734375" customWidth="1"/>
    <col min="3" max="3" width="21.44140625" customWidth="1"/>
    <col min="4" max="4" width="13.6640625" customWidth="1"/>
    <col min="5" max="5" width="16.21875" customWidth="1"/>
    <col min="6" max="6" width="13.44140625" customWidth="1"/>
    <col min="7" max="7" width="18.109375" customWidth="1"/>
    <col min="8" max="8" width="27.88671875" customWidth="1"/>
  </cols>
  <sheetData>
    <row r="1" spans="1:6">
      <c r="A1" t="s">
        <v>69</v>
      </c>
    </row>
    <row r="2" spans="1:6" ht="28.8">
      <c r="A2" s="1" t="s">
        <v>1749</v>
      </c>
      <c r="B2" s="2" t="s">
        <v>1750</v>
      </c>
      <c r="C2" s="2" t="s">
        <v>1751</v>
      </c>
      <c r="D2" s="2" t="s">
        <v>1752</v>
      </c>
      <c r="E2" s="2" t="s">
        <v>1753</v>
      </c>
      <c r="F2" s="2" t="s">
        <v>1754</v>
      </c>
    </row>
    <row r="3" spans="1:6">
      <c r="A3" s="3" t="s">
        <v>1755</v>
      </c>
      <c r="B3" s="4">
        <v>0</v>
      </c>
      <c r="C3" s="4">
        <v>0</v>
      </c>
      <c r="D3" s="4">
        <v>0</v>
      </c>
      <c r="E3" s="4">
        <v>0</v>
      </c>
      <c r="F3" s="4">
        <f>B3-C3-D3-E3</f>
        <v>0</v>
      </c>
    </row>
    <row r="4" spans="1:6">
      <c r="A4" s="3" t="s">
        <v>1756</v>
      </c>
      <c r="B4" s="4">
        <f>SUM(B5:B17)</f>
        <v>491.5</v>
      </c>
      <c r="C4" s="4">
        <f t="shared" ref="C4:E4" si="0">SUM(C5:C17)</f>
        <v>479.21999999999997</v>
      </c>
      <c r="D4" s="4">
        <f t="shared" si="0"/>
        <v>0</v>
      </c>
      <c r="E4" s="4">
        <f t="shared" si="0"/>
        <v>0</v>
      </c>
      <c r="F4" s="4">
        <f t="shared" ref="F4:F20" si="1">B4-C4-D4-E4</f>
        <v>12.28000000000003</v>
      </c>
    </row>
    <row r="5" spans="1:6">
      <c r="A5" s="3" t="s">
        <v>1757</v>
      </c>
      <c r="B5" s="4">
        <v>55</v>
      </c>
      <c r="C5" s="4">
        <v>54.76</v>
      </c>
      <c r="D5" s="4">
        <v>0</v>
      </c>
      <c r="E5" s="4">
        <v>0</v>
      </c>
      <c r="F5" s="4">
        <f t="shared" si="1"/>
        <v>0.24000000000000199</v>
      </c>
    </row>
    <row r="6" spans="1:6">
      <c r="A6" s="3" t="s">
        <v>1758</v>
      </c>
      <c r="B6" s="4">
        <v>173.22</v>
      </c>
      <c r="C6" s="4">
        <v>223.89</v>
      </c>
      <c r="D6" s="4">
        <v>0</v>
      </c>
      <c r="E6" s="4">
        <v>0</v>
      </c>
      <c r="F6" s="4">
        <f t="shared" si="1"/>
        <v>-50.669999999999987</v>
      </c>
    </row>
    <row r="7" spans="1:6" ht="28.8">
      <c r="A7" s="3" t="s">
        <v>1759</v>
      </c>
      <c r="B7" s="4">
        <v>31.5</v>
      </c>
      <c r="C7" s="4">
        <v>29.26</v>
      </c>
      <c r="D7" s="4">
        <v>0</v>
      </c>
      <c r="E7" s="4">
        <v>0</v>
      </c>
      <c r="F7" s="4">
        <f t="shared" si="1"/>
        <v>2.2399999999999984</v>
      </c>
    </row>
    <row r="8" spans="1:6">
      <c r="A8" s="3" t="s">
        <v>1760</v>
      </c>
      <c r="B8" s="4">
        <v>0.2</v>
      </c>
      <c r="C8" s="4">
        <v>0.2</v>
      </c>
      <c r="D8" s="4">
        <v>0</v>
      </c>
      <c r="E8" s="4">
        <v>0</v>
      </c>
      <c r="F8" s="4">
        <f t="shared" si="1"/>
        <v>0</v>
      </c>
    </row>
    <row r="9" spans="1:6">
      <c r="A9" s="3" t="s">
        <v>1761</v>
      </c>
      <c r="B9" s="4">
        <v>25.77</v>
      </c>
      <c r="C9" s="4">
        <v>10.7</v>
      </c>
      <c r="D9" s="4">
        <v>0</v>
      </c>
      <c r="E9" s="4">
        <v>0</v>
      </c>
      <c r="F9" s="4">
        <f t="shared" si="1"/>
        <v>15.07</v>
      </c>
    </row>
    <row r="10" spans="1:6">
      <c r="A10" s="3" t="s">
        <v>1762</v>
      </c>
      <c r="B10" s="4">
        <v>10.8</v>
      </c>
      <c r="C10" s="4">
        <v>0</v>
      </c>
      <c r="D10" s="4">
        <v>0</v>
      </c>
      <c r="E10" s="4">
        <v>0</v>
      </c>
      <c r="F10" s="4">
        <f t="shared" si="1"/>
        <v>10.8</v>
      </c>
    </row>
    <row r="11" spans="1:6">
      <c r="A11" s="3" t="s">
        <v>1763</v>
      </c>
      <c r="B11" s="4">
        <v>30</v>
      </c>
      <c r="C11" s="4">
        <v>7.51</v>
      </c>
      <c r="D11" s="4">
        <v>0</v>
      </c>
      <c r="E11" s="4">
        <v>0</v>
      </c>
      <c r="F11" s="4">
        <f t="shared" si="1"/>
        <v>22.490000000000002</v>
      </c>
    </row>
    <row r="12" spans="1:6" ht="28.8">
      <c r="A12" s="3" t="s">
        <v>1764</v>
      </c>
      <c r="B12" s="4">
        <v>23.65</v>
      </c>
      <c r="C12" s="4">
        <v>37.17</v>
      </c>
      <c r="D12" s="4">
        <v>0</v>
      </c>
      <c r="E12" s="4">
        <v>0</v>
      </c>
      <c r="F12" s="4">
        <f t="shared" si="1"/>
        <v>-13.520000000000003</v>
      </c>
    </row>
    <row r="13" spans="1:6">
      <c r="A13" s="3" t="s">
        <v>1765</v>
      </c>
      <c r="B13" s="4">
        <v>23</v>
      </c>
      <c r="C13" s="4">
        <v>23</v>
      </c>
      <c r="D13" s="4">
        <v>0</v>
      </c>
      <c r="E13" s="4">
        <v>0</v>
      </c>
      <c r="F13" s="4">
        <f t="shared" si="1"/>
        <v>0</v>
      </c>
    </row>
    <row r="14" spans="1:6">
      <c r="A14" s="3" t="s">
        <v>1766</v>
      </c>
      <c r="B14" s="4">
        <v>87</v>
      </c>
      <c r="C14" s="4">
        <v>86.92</v>
      </c>
      <c r="D14" s="4">
        <v>0</v>
      </c>
      <c r="E14" s="4">
        <v>0</v>
      </c>
      <c r="F14" s="4">
        <f t="shared" si="1"/>
        <v>7.9999999999998295E-2</v>
      </c>
    </row>
    <row r="15" spans="1:6">
      <c r="A15" s="3" t="s">
        <v>1767</v>
      </c>
      <c r="B15" s="4">
        <v>19.36</v>
      </c>
      <c r="C15" s="4">
        <v>5.6</v>
      </c>
      <c r="D15" s="4">
        <v>0</v>
      </c>
      <c r="E15" s="4">
        <v>0</v>
      </c>
      <c r="F15" s="4">
        <f t="shared" si="1"/>
        <v>13.76</v>
      </c>
    </row>
    <row r="16" spans="1:6" ht="28.8">
      <c r="A16" s="3" t="s">
        <v>1768</v>
      </c>
      <c r="B16" s="4">
        <v>12</v>
      </c>
      <c r="C16" s="4">
        <v>0.21</v>
      </c>
      <c r="D16" s="4">
        <v>0</v>
      </c>
      <c r="E16" s="4">
        <v>0</v>
      </c>
      <c r="F16" s="4">
        <f t="shared" si="1"/>
        <v>11.79</v>
      </c>
    </row>
    <row r="17" spans="1:6" ht="28.8">
      <c r="A17" s="3" t="s">
        <v>1769</v>
      </c>
      <c r="B17" s="4">
        <v>0</v>
      </c>
      <c r="C17" s="4">
        <v>0</v>
      </c>
      <c r="D17" s="4">
        <v>0</v>
      </c>
      <c r="E17" s="4">
        <v>0</v>
      </c>
      <c r="F17" s="4">
        <f t="shared" si="1"/>
        <v>0</v>
      </c>
    </row>
    <row r="18" spans="1:6">
      <c r="A18" s="3" t="s">
        <v>1770</v>
      </c>
      <c r="B18" s="4">
        <v>8.5</v>
      </c>
      <c r="C18" s="4">
        <v>8.4600000000000009</v>
      </c>
      <c r="D18" s="4">
        <v>0</v>
      </c>
      <c r="E18" s="4">
        <v>0</v>
      </c>
      <c r="F18" s="4">
        <f t="shared" si="1"/>
        <v>3.9999999999999147E-2</v>
      </c>
    </row>
    <row r="19" spans="1:6">
      <c r="A19" s="3" t="s">
        <v>1771</v>
      </c>
      <c r="B19" s="4">
        <f>B18</f>
        <v>8.5</v>
      </c>
      <c r="C19" s="4">
        <f>C18</f>
        <v>8.4600000000000009</v>
      </c>
      <c r="D19" s="4">
        <v>0</v>
      </c>
      <c r="E19" s="4">
        <v>0</v>
      </c>
      <c r="F19" s="4">
        <f t="shared" si="1"/>
        <v>3.9999999999999147E-2</v>
      </c>
    </row>
    <row r="20" spans="1:6">
      <c r="A20" s="5" t="s">
        <v>12</v>
      </c>
      <c r="B20" s="4">
        <f>B18+B4+B3</f>
        <v>500</v>
      </c>
      <c r="C20" s="4">
        <f t="shared" ref="C20:E20" si="2">C18+C4+C3</f>
        <v>487.67999999999995</v>
      </c>
      <c r="D20" s="4">
        <f t="shared" si="2"/>
        <v>0</v>
      </c>
      <c r="E20" s="4">
        <f t="shared" si="2"/>
        <v>0</v>
      </c>
      <c r="F20" s="4">
        <f t="shared" si="1"/>
        <v>12.32000000000005</v>
      </c>
    </row>
    <row r="22" spans="1:6">
      <c r="A22" s="6" t="s">
        <v>157</v>
      </c>
    </row>
    <row r="23" spans="1:6" ht="28.8">
      <c r="A23" s="1" t="s">
        <v>1749</v>
      </c>
      <c r="B23" s="2" t="s">
        <v>1750</v>
      </c>
      <c r="C23" s="2" t="s">
        <v>1751</v>
      </c>
      <c r="D23" s="2" t="s">
        <v>1752</v>
      </c>
      <c r="E23" s="2" t="s">
        <v>1753</v>
      </c>
      <c r="F23" s="2" t="s">
        <v>1754</v>
      </c>
    </row>
    <row r="24" spans="1:6">
      <c r="A24" s="3" t="s">
        <v>1755</v>
      </c>
      <c r="B24" s="4">
        <v>0</v>
      </c>
      <c r="C24" s="4">
        <v>0</v>
      </c>
      <c r="D24" s="4">
        <v>0</v>
      </c>
      <c r="E24" s="4">
        <v>0</v>
      </c>
      <c r="F24" s="4">
        <f>B24-C24-D24-E24</f>
        <v>0</v>
      </c>
    </row>
    <row r="25" spans="1:6">
      <c r="A25" s="3" t="s">
        <v>1756</v>
      </c>
      <c r="B25" s="4">
        <f>SUM(B26:B38)</f>
        <v>1991</v>
      </c>
      <c r="C25" s="4">
        <f t="shared" ref="C25:E25" si="3">SUM(C26:C38)</f>
        <v>2186.63</v>
      </c>
      <c r="D25" s="4">
        <f t="shared" si="3"/>
        <v>0</v>
      </c>
      <c r="E25" s="4">
        <f t="shared" si="3"/>
        <v>0</v>
      </c>
      <c r="F25" s="4">
        <f t="shared" ref="F25:F40" si="4">B25-C25-D25-E25</f>
        <v>-195.63000000000011</v>
      </c>
    </row>
    <row r="26" spans="1:6">
      <c r="A26" s="3" t="s">
        <v>1757</v>
      </c>
      <c r="B26" s="4">
        <v>1160</v>
      </c>
      <c r="C26" s="4">
        <v>1508.17</v>
      </c>
      <c r="D26" s="4">
        <v>0</v>
      </c>
      <c r="E26" s="4">
        <v>0</v>
      </c>
      <c r="F26" s="4">
        <f t="shared" si="4"/>
        <v>-348.17000000000007</v>
      </c>
    </row>
    <row r="27" spans="1:6">
      <c r="A27" s="3" t="s">
        <v>1758</v>
      </c>
      <c r="B27" s="4">
        <v>397.8</v>
      </c>
      <c r="C27" s="4">
        <v>403.67</v>
      </c>
      <c r="D27" s="4">
        <v>0</v>
      </c>
      <c r="E27" s="4">
        <v>0</v>
      </c>
      <c r="F27" s="4">
        <f t="shared" si="4"/>
        <v>-5.8700000000000045</v>
      </c>
    </row>
    <row r="28" spans="1:6" ht="28.8">
      <c r="A28" s="3" t="s">
        <v>1759</v>
      </c>
      <c r="B28" s="4">
        <v>27</v>
      </c>
      <c r="C28" s="4">
        <v>19.190000000000001</v>
      </c>
      <c r="D28" s="4">
        <v>0</v>
      </c>
      <c r="E28" s="4">
        <v>0</v>
      </c>
      <c r="F28" s="4">
        <f t="shared" si="4"/>
        <v>7.8099999999999987</v>
      </c>
    </row>
    <row r="29" spans="1:6">
      <c r="A29" s="3" t="s">
        <v>1760</v>
      </c>
      <c r="B29" s="4">
        <v>112.8</v>
      </c>
      <c r="C29" s="4">
        <v>30.51</v>
      </c>
      <c r="D29" s="4">
        <v>0</v>
      </c>
      <c r="E29" s="4">
        <v>0</v>
      </c>
      <c r="F29" s="4">
        <f t="shared" si="4"/>
        <v>82.289999999999992</v>
      </c>
    </row>
    <row r="30" spans="1:6">
      <c r="A30" s="3" t="s">
        <v>1761</v>
      </c>
      <c r="B30" s="4">
        <v>9</v>
      </c>
      <c r="C30" s="4">
        <v>8.31</v>
      </c>
      <c r="D30" s="4">
        <v>0</v>
      </c>
      <c r="E30" s="4">
        <v>0</v>
      </c>
      <c r="F30" s="4">
        <f t="shared" si="4"/>
        <v>0.6899999999999995</v>
      </c>
    </row>
    <row r="31" spans="1:6">
      <c r="A31" s="3" t="s">
        <v>1762</v>
      </c>
      <c r="B31" s="4">
        <v>3</v>
      </c>
      <c r="C31" s="4">
        <v>0</v>
      </c>
      <c r="D31" s="4">
        <v>0</v>
      </c>
      <c r="E31" s="4">
        <v>0</v>
      </c>
      <c r="F31" s="4">
        <f t="shared" si="4"/>
        <v>3</v>
      </c>
    </row>
    <row r="32" spans="1:6">
      <c r="A32" s="3" t="s">
        <v>1763</v>
      </c>
      <c r="B32" s="4">
        <v>0</v>
      </c>
      <c r="C32" s="4">
        <v>0</v>
      </c>
      <c r="D32" s="4">
        <v>0</v>
      </c>
      <c r="E32" s="4">
        <v>0</v>
      </c>
      <c r="F32" s="4">
        <f t="shared" si="4"/>
        <v>0</v>
      </c>
    </row>
    <row r="33" spans="1:9" ht="28.8">
      <c r="A33" s="3" t="s">
        <v>1764</v>
      </c>
      <c r="B33" s="4">
        <v>1</v>
      </c>
      <c r="C33" s="4">
        <v>0.96</v>
      </c>
      <c r="D33" s="4">
        <v>0</v>
      </c>
      <c r="E33" s="4">
        <v>0</v>
      </c>
      <c r="F33" s="4">
        <f t="shared" si="4"/>
        <v>4.0000000000000036E-2</v>
      </c>
    </row>
    <row r="34" spans="1:9">
      <c r="A34" s="3" t="s">
        <v>1765</v>
      </c>
      <c r="B34" s="4">
        <v>53.4</v>
      </c>
      <c r="C34" s="4">
        <v>15.4</v>
      </c>
      <c r="D34" s="4">
        <v>0</v>
      </c>
      <c r="E34" s="4">
        <v>0</v>
      </c>
      <c r="F34" s="4">
        <f t="shared" si="4"/>
        <v>38</v>
      </c>
    </row>
    <row r="35" spans="1:9">
      <c r="A35" s="3" t="s">
        <v>1766</v>
      </c>
      <c r="B35" s="4">
        <v>227</v>
      </c>
      <c r="C35" s="4">
        <v>200.07</v>
      </c>
      <c r="D35" s="4">
        <v>0</v>
      </c>
      <c r="E35" s="4">
        <v>0</v>
      </c>
      <c r="F35" s="4">
        <f t="shared" si="4"/>
        <v>26.930000000000007</v>
      </c>
    </row>
    <row r="36" spans="1:9">
      <c r="A36" s="3" t="s">
        <v>1767</v>
      </c>
      <c r="B36" s="4">
        <v>0</v>
      </c>
      <c r="C36" s="4">
        <v>0</v>
      </c>
      <c r="D36" s="4">
        <v>0</v>
      </c>
      <c r="E36" s="4">
        <v>0</v>
      </c>
      <c r="F36" s="4">
        <f t="shared" si="4"/>
        <v>0</v>
      </c>
    </row>
    <row r="37" spans="1:9" ht="28.8">
      <c r="A37" s="3" t="s">
        <v>1768</v>
      </c>
      <c r="B37" s="4">
        <v>0</v>
      </c>
      <c r="C37" s="4">
        <v>0.35</v>
      </c>
      <c r="D37" s="4">
        <v>0</v>
      </c>
      <c r="E37" s="4">
        <v>0</v>
      </c>
      <c r="F37" s="4">
        <f t="shared" si="4"/>
        <v>-0.35</v>
      </c>
    </row>
    <row r="38" spans="1:9" ht="28.8">
      <c r="A38" s="3" t="s">
        <v>1769</v>
      </c>
      <c r="B38" s="4">
        <v>0</v>
      </c>
      <c r="C38" s="4">
        <v>0</v>
      </c>
      <c r="D38" s="4">
        <v>0</v>
      </c>
      <c r="E38" s="4">
        <v>0</v>
      </c>
      <c r="F38" s="4">
        <f t="shared" si="4"/>
        <v>0</v>
      </c>
    </row>
    <row r="39" spans="1:9">
      <c r="A39" s="3" t="s">
        <v>1770</v>
      </c>
      <c r="B39" s="4">
        <v>9</v>
      </c>
      <c r="C39" s="4">
        <v>0</v>
      </c>
      <c r="D39" s="4">
        <v>0</v>
      </c>
      <c r="E39" s="4">
        <v>0</v>
      </c>
      <c r="F39" s="4">
        <f t="shared" si="4"/>
        <v>9</v>
      </c>
    </row>
    <row r="40" spans="1:9">
      <c r="A40" s="3" t="s">
        <v>1771</v>
      </c>
      <c r="B40" s="4">
        <v>9</v>
      </c>
      <c r="C40" s="4">
        <v>0</v>
      </c>
      <c r="D40" s="4">
        <v>0</v>
      </c>
      <c r="E40" s="4">
        <v>0</v>
      </c>
      <c r="F40" s="4">
        <f t="shared" si="4"/>
        <v>9</v>
      </c>
    </row>
    <row r="41" spans="1:9">
      <c r="A41" s="5" t="s">
        <v>12</v>
      </c>
      <c r="B41" s="4">
        <f>B24+B25+B39</f>
        <v>2000</v>
      </c>
      <c r="C41" s="4">
        <f t="shared" ref="C41:F41" si="5">C24+C25+C39</f>
        <v>2186.63</v>
      </c>
      <c r="D41" s="4">
        <f t="shared" si="5"/>
        <v>0</v>
      </c>
      <c r="E41" s="4">
        <f t="shared" si="5"/>
        <v>0</v>
      </c>
      <c r="F41" s="4">
        <f t="shared" si="5"/>
        <v>-186.63000000000011</v>
      </c>
    </row>
    <row r="45" spans="1:9">
      <c r="A45" s="318" t="s">
        <v>1772</v>
      </c>
      <c r="B45" s="2" t="s">
        <v>1773</v>
      </c>
      <c r="C45" s="2" t="s">
        <v>1774</v>
      </c>
      <c r="D45" s="2" t="s">
        <v>1775</v>
      </c>
      <c r="E45" s="2" t="s">
        <v>1752</v>
      </c>
      <c r="F45" s="2" t="s">
        <v>1753</v>
      </c>
      <c r="G45" s="2" t="s">
        <v>1776</v>
      </c>
    </row>
    <row r="46" spans="1:9" ht="28.8">
      <c r="A46" s="319"/>
      <c r="B46" s="7">
        <v>-1</v>
      </c>
      <c r="C46" s="7">
        <v>-2</v>
      </c>
      <c r="D46" s="7">
        <v>-3</v>
      </c>
      <c r="E46" s="7">
        <v>-4</v>
      </c>
      <c r="F46" s="7">
        <v>-5</v>
      </c>
      <c r="G46" s="7" t="s">
        <v>1777</v>
      </c>
    </row>
    <row r="47" spans="1:9" ht="28.8">
      <c r="A47" s="3" t="s">
        <v>39</v>
      </c>
      <c r="B47" s="8">
        <v>130</v>
      </c>
      <c r="C47" s="8">
        <v>78</v>
      </c>
      <c r="D47" s="8">
        <v>134.38999999999999</v>
      </c>
      <c r="E47" s="8">
        <v>0</v>
      </c>
      <c r="F47" s="8">
        <v>0</v>
      </c>
      <c r="G47" s="4">
        <f>B47-D47-E47-F47</f>
        <v>-4.3899999999999864</v>
      </c>
      <c r="H47" t="s">
        <v>39</v>
      </c>
      <c r="I47">
        <v>130</v>
      </c>
    </row>
    <row r="48" spans="1:9" ht="28.8">
      <c r="A48" s="3" t="s">
        <v>40</v>
      </c>
      <c r="B48" s="8">
        <v>120</v>
      </c>
      <c r="C48" s="8">
        <v>72</v>
      </c>
      <c r="D48" s="8">
        <v>120</v>
      </c>
      <c r="E48" s="8">
        <v>0</v>
      </c>
      <c r="F48" s="8">
        <v>0</v>
      </c>
      <c r="G48" s="4">
        <f t="shared" ref="G48:G53" si="6">B48-D48-E48-F48</f>
        <v>0</v>
      </c>
      <c r="H48" t="s">
        <v>40</v>
      </c>
      <c r="I48">
        <v>120</v>
      </c>
    </row>
    <row r="49" spans="1:9" ht="28.8">
      <c r="A49" s="3" t="s">
        <v>41</v>
      </c>
      <c r="B49" s="8">
        <v>50</v>
      </c>
      <c r="C49" s="8">
        <v>30</v>
      </c>
      <c r="D49" s="8">
        <v>50</v>
      </c>
      <c r="E49" s="8">
        <v>0</v>
      </c>
      <c r="F49" s="8">
        <v>0</v>
      </c>
      <c r="G49" s="4">
        <f t="shared" si="6"/>
        <v>0</v>
      </c>
      <c r="H49" t="s">
        <v>41</v>
      </c>
      <c r="I49">
        <v>50</v>
      </c>
    </row>
    <row r="50" spans="1:9" ht="28.8">
      <c r="A50" s="3" t="s">
        <v>42</v>
      </c>
      <c r="B50" s="8">
        <v>50</v>
      </c>
      <c r="C50" s="8">
        <v>30</v>
      </c>
      <c r="D50" s="8">
        <v>48.17</v>
      </c>
      <c r="E50" s="8">
        <v>0</v>
      </c>
      <c r="F50" s="8">
        <v>0</v>
      </c>
      <c r="G50" s="4">
        <f t="shared" si="6"/>
        <v>1.8299999999999983</v>
      </c>
      <c r="H50" t="s">
        <v>42</v>
      </c>
      <c r="I50">
        <v>50</v>
      </c>
    </row>
    <row r="51" spans="1:9" ht="28.8">
      <c r="A51" s="3" t="s">
        <v>43</v>
      </c>
      <c r="B51" s="8">
        <v>100</v>
      </c>
      <c r="C51" s="8">
        <v>60</v>
      </c>
      <c r="D51" s="8">
        <v>100</v>
      </c>
      <c r="E51" s="8">
        <v>0</v>
      </c>
      <c r="F51" s="8">
        <v>0</v>
      </c>
      <c r="G51" s="4">
        <f t="shared" si="6"/>
        <v>0</v>
      </c>
      <c r="H51" t="s">
        <v>43</v>
      </c>
      <c r="I51">
        <v>100</v>
      </c>
    </row>
    <row r="52" spans="1:9" ht="28.8">
      <c r="A52" s="3" t="s">
        <v>44</v>
      </c>
      <c r="B52" s="8">
        <v>50</v>
      </c>
      <c r="C52" s="8">
        <v>30</v>
      </c>
      <c r="D52" s="8">
        <v>35.119999999999997</v>
      </c>
      <c r="E52" s="8">
        <v>0</v>
      </c>
      <c r="F52" s="8">
        <v>0</v>
      </c>
      <c r="G52" s="4">
        <f t="shared" si="6"/>
        <v>14.880000000000003</v>
      </c>
      <c r="H52" t="s">
        <v>44</v>
      </c>
      <c r="I52">
        <v>50</v>
      </c>
    </row>
    <row r="53" spans="1:9">
      <c r="A53" s="3" t="s">
        <v>12</v>
      </c>
      <c r="B53" s="8">
        <f>SUM(B47:B52)</f>
        <v>500</v>
      </c>
      <c r="C53" s="8">
        <f t="shared" ref="C53:F53" si="7">SUM(C47:C52)</f>
        <v>300</v>
      </c>
      <c r="D53" s="8">
        <f t="shared" si="7"/>
        <v>487.68</v>
      </c>
      <c r="E53" s="8">
        <f t="shared" si="7"/>
        <v>0</v>
      </c>
      <c r="F53" s="8">
        <f t="shared" si="7"/>
        <v>0</v>
      </c>
      <c r="G53" s="4">
        <f t="shared" si="6"/>
        <v>12.319999999999993</v>
      </c>
      <c r="H53" t="s">
        <v>12</v>
      </c>
      <c r="I53">
        <v>500</v>
      </c>
    </row>
  </sheetData>
  <mergeCells count="1">
    <mergeCell ref="A45:A46"/>
  </mergeCells>
  <phoneticPr fontId="4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M267"/>
  <sheetViews>
    <sheetView topLeftCell="E1" workbookViewId="0">
      <selection activeCell="K286" sqref="K286"/>
    </sheetView>
  </sheetViews>
  <sheetFormatPr defaultColWidth="8.77734375" defaultRowHeight="14.4"/>
  <cols>
    <col min="1" max="1" width="6.6640625" style="147" customWidth="1"/>
    <col min="2" max="2" width="10" style="206" customWidth="1"/>
    <col min="3" max="3" width="13.33203125" style="206" customWidth="1"/>
    <col min="4" max="4" width="26.6640625" style="147" customWidth="1"/>
    <col min="5" max="5" width="15.21875" style="147" customWidth="1"/>
    <col min="6" max="6" width="10.88671875" style="147" customWidth="1"/>
    <col min="7" max="7" width="14.21875" style="147" customWidth="1"/>
    <col min="8" max="8" width="13.77734375" style="147" customWidth="1"/>
    <col min="9" max="9" width="10.33203125" customWidth="1"/>
    <col min="10" max="10" width="10.77734375" customWidth="1"/>
    <col min="11" max="11" width="15.88671875" customWidth="1"/>
    <col min="12" max="12" width="25.109375" style="147" customWidth="1"/>
    <col min="13" max="13" width="40.109375" style="147" customWidth="1"/>
    <col min="14" max="16384" width="8.77734375" style="147"/>
  </cols>
  <sheetData>
    <row r="1" spans="1:13" s="204" customFormat="1" ht="12">
      <c r="A1" s="204" t="s">
        <v>57</v>
      </c>
      <c r="B1" s="207" t="s">
        <v>58</v>
      </c>
      <c r="C1" s="208" t="s">
        <v>53</v>
      </c>
      <c r="D1" s="209" t="s">
        <v>59</v>
      </c>
      <c r="E1" s="204" t="s">
        <v>60</v>
      </c>
      <c r="F1" s="204" t="s">
        <v>61</v>
      </c>
      <c r="G1" s="209" t="s">
        <v>62</v>
      </c>
      <c r="H1" s="209" t="s">
        <v>63</v>
      </c>
      <c r="I1" s="204" t="s">
        <v>64</v>
      </c>
      <c r="J1" s="204" t="s">
        <v>65</v>
      </c>
      <c r="K1" s="204" t="s">
        <v>66</v>
      </c>
      <c r="L1" s="204" t="s">
        <v>67</v>
      </c>
      <c r="M1" s="204" t="s">
        <v>68</v>
      </c>
    </row>
    <row r="2" spans="1:13" s="205" customFormat="1" hidden="1">
      <c r="A2" s="205" t="s">
        <v>69</v>
      </c>
      <c r="B2" s="210">
        <v>2017.8</v>
      </c>
      <c r="C2" s="261" t="s">
        <v>70</v>
      </c>
      <c r="D2" s="262" t="s">
        <v>71</v>
      </c>
      <c r="E2" s="205" t="s">
        <v>72</v>
      </c>
      <c r="F2" s="205" t="s">
        <v>72</v>
      </c>
      <c r="G2" s="211">
        <v>831900</v>
      </c>
      <c r="H2" s="211">
        <v>831900</v>
      </c>
      <c r="I2" s="101"/>
      <c r="J2" s="101"/>
      <c r="K2" s="101"/>
      <c r="L2" s="205" t="s">
        <v>73</v>
      </c>
      <c r="M2" s="205" t="s">
        <v>74</v>
      </c>
    </row>
    <row r="3" spans="1:13" hidden="1">
      <c r="A3" s="147" t="s">
        <v>69</v>
      </c>
      <c r="B3" s="263" t="s">
        <v>75</v>
      </c>
      <c r="C3" s="263" t="s">
        <v>76</v>
      </c>
      <c r="D3" s="264" t="s">
        <v>77</v>
      </c>
      <c r="E3" s="147" t="s">
        <v>78</v>
      </c>
      <c r="F3" s="147" t="s">
        <v>72</v>
      </c>
      <c r="G3" s="212">
        <v>260</v>
      </c>
      <c r="H3" s="212">
        <v>260</v>
      </c>
    </row>
    <row r="4" spans="1:13" hidden="1">
      <c r="A4" s="147" t="s">
        <v>69</v>
      </c>
      <c r="B4" s="263" t="s">
        <v>79</v>
      </c>
      <c r="C4" s="263" t="s">
        <v>80</v>
      </c>
      <c r="D4" s="264" t="s">
        <v>81</v>
      </c>
      <c r="E4" s="147" t="s">
        <v>78</v>
      </c>
      <c r="F4" s="147" t="s">
        <v>78</v>
      </c>
      <c r="G4" s="212">
        <v>200</v>
      </c>
      <c r="H4" s="212">
        <v>200</v>
      </c>
    </row>
    <row r="5" spans="1:13" s="205" customFormat="1" hidden="1">
      <c r="A5" s="205" t="s">
        <v>69</v>
      </c>
      <c r="B5" s="210">
        <v>2015.12</v>
      </c>
      <c r="C5" s="261" t="s">
        <v>82</v>
      </c>
      <c r="D5" s="262" t="s">
        <v>83</v>
      </c>
      <c r="E5" s="205" t="s">
        <v>78</v>
      </c>
      <c r="F5" s="205" t="s">
        <v>78</v>
      </c>
      <c r="G5" s="211">
        <v>943.4</v>
      </c>
      <c r="H5" s="211">
        <v>943.4</v>
      </c>
      <c r="I5" s="101"/>
      <c r="J5" s="101"/>
      <c r="K5" s="101" t="s">
        <v>84</v>
      </c>
      <c r="L5" s="205" t="s">
        <v>85</v>
      </c>
    </row>
    <row r="6" spans="1:13" hidden="1">
      <c r="A6" s="147" t="s">
        <v>69</v>
      </c>
      <c r="B6" s="263" t="s">
        <v>86</v>
      </c>
      <c r="C6" s="263" t="s">
        <v>87</v>
      </c>
      <c r="D6" s="264" t="s">
        <v>88</v>
      </c>
      <c r="E6" s="147" t="s">
        <v>78</v>
      </c>
      <c r="F6" s="147" t="s">
        <v>78</v>
      </c>
      <c r="G6" s="212">
        <v>40.57</v>
      </c>
      <c r="H6" s="212">
        <v>40.57</v>
      </c>
    </row>
    <row r="7" spans="1:13" hidden="1">
      <c r="A7" s="147" t="s">
        <v>69</v>
      </c>
      <c r="B7" s="263" t="s">
        <v>86</v>
      </c>
      <c r="C7" s="263" t="s">
        <v>89</v>
      </c>
      <c r="D7" s="264" t="s">
        <v>90</v>
      </c>
      <c r="E7" s="147" t="s">
        <v>78</v>
      </c>
      <c r="F7" s="147" t="s">
        <v>78</v>
      </c>
      <c r="G7" s="212">
        <v>1886.79</v>
      </c>
      <c r="H7" s="212">
        <v>1886.79</v>
      </c>
    </row>
    <row r="8" spans="1:13" hidden="1">
      <c r="A8" s="147" t="s">
        <v>69</v>
      </c>
      <c r="B8" s="263" t="s">
        <v>75</v>
      </c>
      <c r="C8" s="263" t="s">
        <v>91</v>
      </c>
      <c r="D8" s="264" t="s">
        <v>92</v>
      </c>
      <c r="E8" s="147" t="s">
        <v>78</v>
      </c>
      <c r="F8" s="147" t="s">
        <v>78</v>
      </c>
      <c r="G8" s="212">
        <v>2273.58</v>
      </c>
      <c r="H8" s="212">
        <v>2273.58</v>
      </c>
    </row>
    <row r="9" spans="1:13" hidden="1">
      <c r="A9" s="147" t="s">
        <v>69</v>
      </c>
      <c r="B9" s="263" t="s">
        <v>75</v>
      </c>
      <c r="C9" s="263" t="s">
        <v>93</v>
      </c>
      <c r="D9" s="264" t="s">
        <v>94</v>
      </c>
      <c r="E9" s="147" t="s">
        <v>78</v>
      </c>
      <c r="F9" s="147" t="s">
        <v>78</v>
      </c>
      <c r="G9" s="212">
        <v>175.47</v>
      </c>
      <c r="H9" s="212">
        <v>175.47</v>
      </c>
    </row>
    <row r="10" spans="1:13" hidden="1">
      <c r="A10" s="147" t="s">
        <v>69</v>
      </c>
      <c r="B10" s="263" t="s">
        <v>75</v>
      </c>
      <c r="C10" s="263" t="s">
        <v>95</v>
      </c>
      <c r="D10" s="264" t="s">
        <v>96</v>
      </c>
      <c r="E10" s="147" t="s">
        <v>78</v>
      </c>
      <c r="F10" s="147" t="s">
        <v>78</v>
      </c>
      <c r="G10" s="212">
        <v>1820</v>
      </c>
      <c r="H10" s="212">
        <v>1820</v>
      </c>
    </row>
    <row r="11" spans="1:13" s="205" customFormat="1" hidden="1">
      <c r="A11" s="205" t="s">
        <v>69</v>
      </c>
      <c r="B11" s="261" t="s">
        <v>75</v>
      </c>
      <c r="C11" s="261" t="s">
        <v>97</v>
      </c>
      <c r="D11" s="262" t="s">
        <v>98</v>
      </c>
      <c r="E11" s="205" t="s">
        <v>78</v>
      </c>
      <c r="F11" s="205" t="s">
        <v>78</v>
      </c>
      <c r="G11" s="211">
        <v>8400</v>
      </c>
      <c r="H11" s="211">
        <v>8400</v>
      </c>
      <c r="I11" s="101"/>
      <c r="J11" s="101"/>
      <c r="K11" s="101" t="s">
        <v>84</v>
      </c>
      <c r="L11" s="205" t="s">
        <v>99</v>
      </c>
      <c r="M11" s="205" t="s">
        <v>100</v>
      </c>
    </row>
    <row r="12" spans="1:13" hidden="1">
      <c r="A12" s="147" t="s">
        <v>69</v>
      </c>
      <c r="B12" s="263" t="s">
        <v>75</v>
      </c>
      <c r="C12" s="263" t="s">
        <v>101</v>
      </c>
      <c r="D12" s="264" t="s">
        <v>102</v>
      </c>
      <c r="E12" s="147" t="s">
        <v>78</v>
      </c>
      <c r="F12" s="147" t="s">
        <v>78</v>
      </c>
      <c r="G12" s="212">
        <v>2500</v>
      </c>
      <c r="H12" s="212">
        <v>2500</v>
      </c>
    </row>
    <row r="13" spans="1:13" s="205" customFormat="1" hidden="1">
      <c r="A13" s="205" t="s">
        <v>69</v>
      </c>
      <c r="B13" s="261" t="s">
        <v>75</v>
      </c>
      <c r="C13" s="261" t="s">
        <v>103</v>
      </c>
      <c r="D13" s="262" t="s">
        <v>104</v>
      </c>
      <c r="E13" s="205" t="s">
        <v>78</v>
      </c>
      <c r="F13" s="205" t="s">
        <v>78</v>
      </c>
      <c r="G13" s="211">
        <v>1890</v>
      </c>
      <c r="H13" s="211">
        <v>1890</v>
      </c>
      <c r="I13" s="101"/>
      <c r="J13" s="101"/>
      <c r="K13" s="101"/>
      <c r="M13" s="215" t="s">
        <v>105</v>
      </c>
    </row>
    <row r="14" spans="1:13" s="205" customFormat="1" hidden="1">
      <c r="A14" s="205" t="s">
        <v>69</v>
      </c>
      <c r="B14" s="261" t="s">
        <v>106</v>
      </c>
      <c r="C14" s="261" t="s">
        <v>107</v>
      </c>
      <c r="D14" s="262" t="s">
        <v>108</v>
      </c>
      <c r="E14" s="205" t="s">
        <v>78</v>
      </c>
      <c r="F14" s="205" t="s">
        <v>78</v>
      </c>
      <c r="G14" s="211">
        <v>217.92</v>
      </c>
      <c r="H14" s="211">
        <v>217.92</v>
      </c>
      <c r="I14" s="101"/>
      <c r="J14" s="101"/>
      <c r="K14" s="101"/>
      <c r="L14" s="205" t="s">
        <v>109</v>
      </c>
      <c r="M14" s="205" t="s">
        <v>110</v>
      </c>
    </row>
    <row r="15" spans="1:13" hidden="1">
      <c r="A15" s="147" t="s">
        <v>69</v>
      </c>
      <c r="B15" s="263" t="s">
        <v>111</v>
      </c>
      <c r="C15" s="263" t="s">
        <v>112</v>
      </c>
      <c r="D15" s="264" t="s">
        <v>113</v>
      </c>
      <c r="E15" s="147" t="s">
        <v>78</v>
      </c>
      <c r="F15" s="147" t="s">
        <v>78</v>
      </c>
      <c r="G15" s="212">
        <v>199.53</v>
      </c>
      <c r="H15" s="212">
        <v>199.53</v>
      </c>
    </row>
    <row r="16" spans="1:13" hidden="1">
      <c r="A16" s="147" t="s">
        <v>69</v>
      </c>
      <c r="B16" s="263" t="s">
        <v>111</v>
      </c>
      <c r="C16" s="263" t="s">
        <v>76</v>
      </c>
      <c r="D16" s="264" t="s">
        <v>114</v>
      </c>
      <c r="E16" s="147" t="s">
        <v>78</v>
      </c>
      <c r="F16" s="147" t="s">
        <v>78</v>
      </c>
      <c r="G16" s="212">
        <v>1200</v>
      </c>
      <c r="H16" s="212">
        <v>1200</v>
      </c>
    </row>
    <row r="17" spans="1:13" ht="12" hidden="1">
      <c r="A17" s="147" t="s">
        <v>69</v>
      </c>
      <c r="B17" s="263" t="s">
        <v>79</v>
      </c>
      <c r="C17" s="263" t="s">
        <v>115</v>
      </c>
      <c r="D17" s="264" t="s">
        <v>116</v>
      </c>
      <c r="E17" s="147" t="s">
        <v>78</v>
      </c>
      <c r="F17" s="147" t="s">
        <v>78</v>
      </c>
      <c r="G17" s="212">
        <v>54.67</v>
      </c>
      <c r="H17" s="212">
        <v>54.67</v>
      </c>
      <c r="I17" s="147"/>
      <c r="J17" s="147"/>
      <c r="K17" s="147"/>
    </row>
    <row r="18" spans="1:13" hidden="1">
      <c r="A18" s="147" t="s">
        <v>69</v>
      </c>
      <c r="B18" s="263" t="s">
        <v>117</v>
      </c>
      <c r="C18" s="263" t="s">
        <v>118</v>
      </c>
      <c r="D18" s="264" t="s">
        <v>119</v>
      </c>
      <c r="E18" s="147" t="s">
        <v>78</v>
      </c>
      <c r="F18" s="147" t="s">
        <v>78</v>
      </c>
      <c r="G18" s="212">
        <v>151.46</v>
      </c>
      <c r="H18" s="212">
        <v>151.46</v>
      </c>
    </row>
    <row r="19" spans="1:13" hidden="1">
      <c r="A19" s="147" t="s">
        <v>69</v>
      </c>
      <c r="B19" s="263" t="s">
        <v>117</v>
      </c>
      <c r="C19" s="263" t="s">
        <v>120</v>
      </c>
      <c r="D19" s="264" t="s">
        <v>121</v>
      </c>
      <c r="E19" s="147" t="s">
        <v>78</v>
      </c>
      <c r="F19" s="147" t="s">
        <v>78</v>
      </c>
      <c r="G19" s="212">
        <v>930</v>
      </c>
      <c r="H19" s="212">
        <v>930</v>
      </c>
    </row>
    <row r="20" spans="1:13" hidden="1">
      <c r="A20" s="147" t="s">
        <v>69</v>
      </c>
      <c r="B20" s="263" t="s">
        <v>117</v>
      </c>
      <c r="C20" s="263" t="s">
        <v>122</v>
      </c>
      <c r="D20" s="264" t="s">
        <v>123</v>
      </c>
      <c r="E20" s="147" t="s">
        <v>78</v>
      </c>
      <c r="F20" s="147" t="s">
        <v>78</v>
      </c>
      <c r="G20" s="212">
        <v>600</v>
      </c>
      <c r="H20" s="212">
        <v>600</v>
      </c>
    </row>
    <row r="21" spans="1:13" hidden="1">
      <c r="A21" s="147" t="s">
        <v>69</v>
      </c>
      <c r="B21" s="263" t="s">
        <v>117</v>
      </c>
      <c r="C21" s="263" t="s">
        <v>124</v>
      </c>
      <c r="D21" s="264" t="s">
        <v>125</v>
      </c>
      <c r="E21" s="147" t="s">
        <v>78</v>
      </c>
      <c r="F21" s="147" t="s">
        <v>78</v>
      </c>
      <c r="G21" s="212">
        <v>260</v>
      </c>
      <c r="H21" s="212">
        <v>260</v>
      </c>
    </row>
    <row r="22" spans="1:13" hidden="1">
      <c r="A22" s="147" t="s">
        <v>69</v>
      </c>
      <c r="B22" s="263" t="s">
        <v>126</v>
      </c>
      <c r="C22" s="265" t="s">
        <v>127</v>
      </c>
      <c r="D22" s="266" t="s">
        <v>128</v>
      </c>
      <c r="E22" s="147" t="s">
        <v>78</v>
      </c>
      <c r="F22" s="147" t="s">
        <v>78</v>
      </c>
      <c r="G22" s="213">
        <v>159.53</v>
      </c>
      <c r="H22" s="212">
        <v>159.53</v>
      </c>
    </row>
    <row r="23" spans="1:13" hidden="1">
      <c r="A23" s="147" t="s">
        <v>69</v>
      </c>
      <c r="B23" s="263" t="s">
        <v>126</v>
      </c>
      <c r="C23" s="265" t="s">
        <v>129</v>
      </c>
      <c r="D23" s="266" t="s">
        <v>130</v>
      </c>
      <c r="E23" s="147" t="s">
        <v>78</v>
      </c>
      <c r="F23" s="147" t="s">
        <v>78</v>
      </c>
      <c r="G23" s="213">
        <v>1395</v>
      </c>
      <c r="H23" s="212">
        <v>1395</v>
      </c>
    </row>
    <row r="24" spans="1:13" hidden="1">
      <c r="A24" s="147" t="s">
        <v>69</v>
      </c>
      <c r="B24" s="263" t="s">
        <v>131</v>
      </c>
      <c r="C24" s="263" t="s">
        <v>132</v>
      </c>
      <c r="D24" s="264" t="s">
        <v>133</v>
      </c>
      <c r="E24" s="147" t="s">
        <v>78</v>
      </c>
      <c r="F24" s="147" t="s">
        <v>78</v>
      </c>
      <c r="G24" s="212">
        <v>435</v>
      </c>
      <c r="H24" s="212">
        <v>435</v>
      </c>
    </row>
    <row r="25" spans="1:13" hidden="1">
      <c r="A25" s="147" t="s">
        <v>69</v>
      </c>
      <c r="B25" s="263" t="s">
        <v>131</v>
      </c>
      <c r="C25" s="263" t="s">
        <v>134</v>
      </c>
      <c r="D25" s="264" t="s">
        <v>135</v>
      </c>
      <c r="E25" s="147" t="s">
        <v>78</v>
      </c>
      <c r="F25" s="147" t="s">
        <v>78</v>
      </c>
      <c r="G25" s="212">
        <v>40.57</v>
      </c>
      <c r="H25" s="212">
        <v>40.57</v>
      </c>
    </row>
    <row r="26" spans="1:13" hidden="1">
      <c r="A26" s="147" t="s">
        <v>69</v>
      </c>
      <c r="B26" s="263" t="s">
        <v>136</v>
      </c>
      <c r="C26" s="263" t="s">
        <v>137</v>
      </c>
      <c r="D26" s="264" t="s">
        <v>138</v>
      </c>
      <c r="E26" s="147" t="s">
        <v>78</v>
      </c>
      <c r="F26" s="147" t="s">
        <v>78</v>
      </c>
      <c r="G26" s="212">
        <v>40.94</v>
      </c>
      <c r="H26" s="212">
        <v>40.94</v>
      </c>
    </row>
    <row r="27" spans="1:13" s="205" customFormat="1" hidden="1">
      <c r="A27" s="205" t="s">
        <v>69</v>
      </c>
      <c r="B27" s="261" t="s">
        <v>136</v>
      </c>
      <c r="C27" s="261" t="s">
        <v>95</v>
      </c>
      <c r="D27" s="262" t="s">
        <v>139</v>
      </c>
      <c r="E27" s="205" t="s">
        <v>78</v>
      </c>
      <c r="F27" s="205" t="s">
        <v>78</v>
      </c>
      <c r="G27" s="211">
        <v>24528.31</v>
      </c>
      <c r="H27" s="211">
        <v>24528.31</v>
      </c>
      <c r="I27" s="101"/>
      <c r="J27" s="101"/>
      <c r="K27" s="101"/>
      <c r="L27" s="205" t="s">
        <v>140</v>
      </c>
      <c r="M27" s="205" t="s">
        <v>141</v>
      </c>
    </row>
    <row r="28" spans="1:13" s="205" customFormat="1" hidden="1">
      <c r="A28" s="205" t="s">
        <v>69</v>
      </c>
      <c r="B28" s="261" t="s">
        <v>136</v>
      </c>
      <c r="C28" s="261" t="s">
        <v>97</v>
      </c>
      <c r="D28" s="262" t="s">
        <v>142</v>
      </c>
      <c r="E28" s="205" t="s">
        <v>78</v>
      </c>
      <c r="F28" s="205" t="s">
        <v>78</v>
      </c>
      <c r="G28" s="211">
        <v>4716.9799999999996</v>
      </c>
      <c r="H28" s="211">
        <v>4716.9799999999996</v>
      </c>
      <c r="I28" s="101"/>
      <c r="J28" s="101"/>
      <c r="K28" s="101"/>
      <c r="L28" s="205" t="s">
        <v>143</v>
      </c>
      <c r="M28" s="205" t="s">
        <v>110</v>
      </c>
    </row>
    <row r="29" spans="1:13" hidden="1">
      <c r="A29" s="147" t="s">
        <v>69</v>
      </c>
      <c r="B29" s="263" t="s">
        <v>144</v>
      </c>
      <c r="C29" s="263" t="s">
        <v>145</v>
      </c>
      <c r="D29" s="264" t="s">
        <v>146</v>
      </c>
      <c r="E29" s="147" t="s">
        <v>78</v>
      </c>
      <c r="F29" s="147" t="s">
        <v>78</v>
      </c>
      <c r="G29" s="212">
        <v>12.26</v>
      </c>
      <c r="H29" s="212">
        <v>12.26</v>
      </c>
    </row>
    <row r="30" spans="1:13" hidden="1">
      <c r="A30" s="147" t="s">
        <v>69</v>
      </c>
      <c r="B30" s="263" t="s">
        <v>147</v>
      </c>
      <c r="C30" s="263" t="s">
        <v>148</v>
      </c>
      <c r="D30" s="264" t="s">
        <v>149</v>
      </c>
      <c r="E30" s="147" t="s">
        <v>78</v>
      </c>
      <c r="F30" s="147" t="s">
        <v>78</v>
      </c>
      <c r="G30" s="212">
        <v>1740</v>
      </c>
      <c r="H30" s="212">
        <v>1740</v>
      </c>
    </row>
    <row r="31" spans="1:13" hidden="1">
      <c r="A31" s="147" t="s">
        <v>69</v>
      </c>
      <c r="B31" s="263" t="s">
        <v>150</v>
      </c>
      <c r="C31" s="263" t="s">
        <v>151</v>
      </c>
      <c r="D31" s="264" t="s">
        <v>152</v>
      </c>
      <c r="E31" s="147" t="s">
        <v>78</v>
      </c>
      <c r="F31" s="147" t="s">
        <v>78</v>
      </c>
      <c r="G31" s="212">
        <v>920</v>
      </c>
      <c r="H31" s="212">
        <v>920</v>
      </c>
    </row>
    <row r="32" spans="1:13" hidden="1">
      <c r="A32" s="147" t="s">
        <v>69</v>
      </c>
      <c r="B32" s="263" t="s">
        <v>111</v>
      </c>
      <c r="C32" s="263" t="s">
        <v>153</v>
      </c>
      <c r="D32" s="264" t="s">
        <v>154</v>
      </c>
      <c r="E32" s="147" t="s">
        <v>78</v>
      </c>
      <c r="F32" s="147" t="s">
        <v>78</v>
      </c>
      <c r="G32" s="212">
        <v>66.040000000000006</v>
      </c>
      <c r="H32" s="212">
        <v>0</v>
      </c>
      <c r="I32" t="s">
        <v>155</v>
      </c>
      <c r="J32" t="s">
        <v>156</v>
      </c>
    </row>
    <row r="33" spans="1:13" s="205" customFormat="1" ht="12" hidden="1">
      <c r="A33" s="205" t="s">
        <v>157</v>
      </c>
      <c r="B33" s="210">
        <v>2016.2</v>
      </c>
      <c r="C33" s="261" t="s">
        <v>158</v>
      </c>
      <c r="D33" s="214" t="s">
        <v>159</v>
      </c>
      <c r="E33" s="205" t="s">
        <v>160</v>
      </c>
      <c r="F33" s="205" t="s">
        <v>161</v>
      </c>
      <c r="G33" s="211">
        <v>69800</v>
      </c>
      <c r="H33" s="211">
        <v>69800</v>
      </c>
      <c r="L33" s="205" t="s">
        <v>162</v>
      </c>
      <c r="M33" s="215" t="s">
        <v>163</v>
      </c>
    </row>
    <row r="34" spans="1:13" s="205" customFormat="1" hidden="1">
      <c r="A34" s="205" t="s">
        <v>69</v>
      </c>
      <c r="B34" s="210">
        <v>2015.11</v>
      </c>
      <c r="C34" s="261" t="s">
        <v>164</v>
      </c>
      <c r="D34" s="262" t="s">
        <v>165</v>
      </c>
      <c r="E34" s="205" t="s">
        <v>160</v>
      </c>
      <c r="F34" s="205" t="s">
        <v>72</v>
      </c>
      <c r="G34" s="211">
        <v>9709.3700000000008</v>
      </c>
      <c r="H34" s="211">
        <v>9709.3700000000008</v>
      </c>
      <c r="I34" s="101"/>
      <c r="J34" s="101"/>
      <c r="K34" s="101" t="s">
        <v>84</v>
      </c>
      <c r="M34" s="205" t="s">
        <v>166</v>
      </c>
    </row>
    <row r="35" spans="1:13" s="205" customFormat="1" hidden="1">
      <c r="A35" s="205" t="s">
        <v>69</v>
      </c>
      <c r="B35" s="210">
        <v>2015.12</v>
      </c>
      <c r="C35" s="261" t="s">
        <v>167</v>
      </c>
      <c r="D35" s="262" t="s">
        <v>168</v>
      </c>
      <c r="E35" s="205" t="s">
        <v>160</v>
      </c>
      <c r="F35" s="205" t="s">
        <v>160</v>
      </c>
      <c r="G35" s="211">
        <v>13768.26</v>
      </c>
      <c r="H35" s="211">
        <v>13768.26</v>
      </c>
      <c r="I35" s="101"/>
      <c r="J35" s="101"/>
      <c r="K35" s="101" t="s">
        <v>84</v>
      </c>
      <c r="M35" s="205" t="s">
        <v>166</v>
      </c>
    </row>
    <row r="36" spans="1:13" s="205" customFormat="1" hidden="1">
      <c r="A36" s="205" t="s">
        <v>69</v>
      </c>
      <c r="B36" s="210">
        <v>2015.8</v>
      </c>
      <c r="C36" s="261" t="s">
        <v>169</v>
      </c>
      <c r="D36" s="262" t="s">
        <v>170</v>
      </c>
      <c r="E36" s="205" t="s">
        <v>160</v>
      </c>
      <c r="F36" s="205" t="s">
        <v>160</v>
      </c>
      <c r="G36" s="211">
        <v>500</v>
      </c>
      <c r="H36" s="211">
        <v>500</v>
      </c>
      <c r="I36" s="101"/>
      <c r="J36" s="101"/>
      <c r="K36" s="101" t="s">
        <v>84</v>
      </c>
      <c r="L36" s="205" t="s">
        <v>171</v>
      </c>
      <c r="M36" s="215" t="s">
        <v>172</v>
      </c>
    </row>
    <row r="37" spans="1:13" s="205" customFormat="1" hidden="1">
      <c r="A37" s="205" t="s">
        <v>69</v>
      </c>
      <c r="B37" s="210">
        <v>2015.9</v>
      </c>
      <c r="C37" s="261" t="s">
        <v>173</v>
      </c>
      <c r="D37" s="262" t="s">
        <v>170</v>
      </c>
      <c r="E37" s="205" t="s">
        <v>160</v>
      </c>
      <c r="F37" s="205" t="s">
        <v>160</v>
      </c>
      <c r="G37" s="211">
        <v>500</v>
      </c>
      <c r="H37" s="211">
        <v>500</v>
      </c>
      <c r="I37" s="101"/>
      <c r="J37" s="101"/>
      <c r="K37" s="101" t="s">
        <v>84</v>
      </c>
      <c r="L37" s="205" t="s">
        <v>171</v>
      </c>
      <c r="M37" s="215" t="s">
        <v>172</v>
      </c>
    </row>
    <row r="38" spans="1:13" s="205" customFormat="1" hidden="1">
      <c r="A38" s="205" t="s">
        <v>69</v>
      </c>
      <c r="B38" s="210">
        <v>2016.1</v>
      </c>
      <c r="C38" s="261" t="s">
        <v>134</v>
      </c>
      <c r="D38" s="262" t="s">
        <v>174</v>
      </c>
      <c r="E38" s="205" t="s">
        <v>160</v>
      </c>
      <c r="F38" s="205" t="s">
        <v>72</v>
      </c>
      <c r="G38" s="211">
        <v>5641.04</v>
      </c>
      <c r="H38" s="211">
        <v>5641.04</v>
      </c>
      <c r="I38" s="101"/>
      <c r="J38" s="101"/>
      <c r="K38" s="101"/>
      <c r="L38" s="205" t="s">
        <v>175</v>
      </c>
      <c r="M38" s="205" t="s">
        <v>176</v>
      </c>
    </row>
    <row r="39" spans="1:13" s="205" customFormat="1" ht="12" hidden="1">
      <c r="A39" s="205" t="s">
        <v>69</v>
      </c>
      <c r="B39" s="261" t="s">
        <v>75</v>
      </c>
      <c r="C39" s="261" t="s">
        <v>177</v>
      </c>
      <c r="D39" s="262" t="s">
        <v>178</v>
      </c>
      <c r="E39" s="205" t="s">
        <v>160</v>
      </c>
      <c r="F39" s="205" t="s">
        <v>179</v>
      </c>
      <c r="G39" s="211">
        <v>4200</v>
      </c>
      <c r="H39" s="211">
        <v>4200</v>
      </c>
      <c r="L39" s="205" t="s">
        <v>180</v>
      </c>
      <c r="M39" s="215" t="s">
        <v>181</v>
      </c>
    </row>
    <row r="40" spans="1:13" ht="12" hidden="1">
      <c r="A40" s="147" t="s">
        <v>69</v>
      </c>
      <c r="B40" s="263" t="s">
        <v>75</v>
      </c>
      <c r="C40" s="263" t="s">
        <v>182</v>
      </c>
      <c r="D40" s="264" t="s">
        <v>183</v>
      </c>
      <c r="E40" s="147" t="s">
        <v>160</v>
      </c>
      <c r="F40" s="147" t="s">
        <v>179</v>
      </c>
      <c r="G40" s="212">
        <v>600</v>
      </c>
      <c r="H40" s="212">
        <v>600</v>
      </c>
      <c r="I40" s="147"/>
      <c r="J40" s="147"/>
      <c r="K40" s="147"/>
    </row>
    <row r="41" spans="1:13" hidden="1">
      <c r="A41" s="147" t="s">
        <v>69</v>
      </c>
      <c r="B41" s="263" t="s">
        <v>75</v>
      </c>
      <c r="C41" s="263" t="s">
        <v>184</v>
      </c>
      <c r="D41" s="264" t="s">
        <v>185</v>
      </c>
      <c r="E41" s="147" t="s">
        <v>160</v>
      </c>
      <c r="F41" s="147" t="s">
        <v>160</v>
      </c>
      <c r="G41" s="212">
        <v>9.77</v>
      </c>
      <c r="H41" s="212">
        <v>9.77</v>
      </c>
    </row>
    <row r="42" spans="1:13" ht="12" hidden="1">
      <c r="A42" s="147" t="s">
        <v>69</v>
      </c>
      <c r="B42" s="263" t="s">
        <v>75</v>
      </c>
      <c r="C42" s="263" t="s">
        <v>107</v>
      </c>
      <c r="D42" s="264" t="s">
        <v>186</v>
      </c>
      <c r="E42" s="147" t="s">
        <v>160</v>
      </c>
      <c r="F42" s="147" t="s">
        <v>160</v>
      </c>
      <c r="G42" s="212">
        <v>16.36</v>
      </c>
      <c r="H42" s="212">
        <v>16.36</v>
      </c>
      <c r="I42" s="147"/>
      <c r="J42" s="147"/>
      <c r="K42" s="147"/>
    </row>
    <row r="43" spans="1:13" hidden="1">
      <c r="A43" s="147" t="s">
        <v>69</v>
      </c>
      <c r="B43" s="263" t="s">
        <v>75</v>
      </c>
      <c r="C43" s="263" t="s">
        <v>187</v>
      </c>
      <c r="D43" s="264" t="s">
        <v>188</v>
      </c>
      <c r="E43" s="147" t="s">
        <v>160</v>
      </c>
      <c r="F43" s="147" t="s">
        <v>160</v>
      </c>
      <c r="G43" s="212">
        <v>12.33</v>
      </c>
      <c r="H43" s="212">
        <v>12.33</v>
      </c>
    </row>
    <row r="44" spans="1:13" hidden="1">
      <c r="A44" s="147" t="s">
        <v>69</v>
      </c>
      <c r="B44" s="263" t="s">
        <v>106</v>
      </c>
      <c r="C44" s="263" t="s">
        <v>189</v>
      </c>
      <c r="D44" s="264" t="s">
        <v>190</v>
      </c>
      <c r="E44" s="147" t="s">
        <v>160</v>
      </c>
      <c r="F44" s="147" t="s">
        <v>160</v>
      </c>
      <c r="G44" s="212">
        <v>14.76</v>
      </c>
      <c r="H44" s="212">
        <v>14.76</v>
      </c>
    </row>
    <row r="45" spans="1:13" ht="12" hidden="1">
      <c r="A45" s="147" t="s">
        <v>69</v>
      </c>
      <c r="B45" s="263" t="s">
        <v>106</v>
      </c>
      <c r="C45" s="263" t="s">
        <v>191</v>
      </c>
      <c r="D45" s="264" t="s">
        <v>192</v>
      </c>
      <c r="E45" s="147" t="s">
        <v>160</v>
      </c>
      <c r="F45" s="147" t="s">
        <v>179</v>
      </c>
      <c r="G45" s="212">
        <v>4200</v>
      </c>
      <c r="H45" s="212">
        <v>4200</v>
      </c>
      <c r="I45" s="147"/>
      <c r="J45" s="147"/>
      <c r="K45" s="147"/>
    </row>
    <row r="46" spans="1:13" ht="12" hidden="1">
      <c r="A46" s="147" t="s">
        <v>69</v>
      </c>
      <c r="B46" s="263" t="s">
        <v>106</v>
      </c>
      <c r="C46" s="263" t="s">
        <v>193</v>
      </c>
      <c r="D46" s="264" t="s">
        <v>194</v>
      </c>
      <c r="E46" s="147" t="s">
        <v>160</v>
      </c>
      <c r="F46" s="147" t="s">
        <v>179</v>
      </c>
      <c r="G46" s="212">
        <v>600</v>
      </c>
      <c r="H46" s="212">
        <v>600</v>
      </c>
      <c r="I46" s="147"/>
      <c r="J46" s="147"/>
      <c r="K46" s="147"/>
    </row>
    <row r="47" spans="1:13" s="205" customFormat="1" ht="12" hidden="1">
      <c r="A47" s="205" t="s">
        <v>69</v>
      </c>
      <c r="B47" s="261" t="s">
        <v>111</v>
      </c>
      <c r="C47" s="261" t="s">
        <v>195</v>
      </c>
      <c r="D47" s="262" t="s">
        <v>196</v>
      </c>
      <c r="E47" s="205" t="s">
        <v>160</v>
      </c>
      <c r="F47" s="205" t="s">
        <v>179</v>
      </c>
      <c r="G47" s="211">
        <v>7200</v>
      </c>
      <c r="H47" s="211">
        <v>7200</v>
      </c>
      <c r="L47" s="205" t="s">
        <v>180</v>
      </c>
      <c r="M47" s="215" t="s">
        <v>181</v>
      </c>
    </row>
    <row r="48" spans="1:13" hidden="1">
      <c r="A48" s="147" t="s">
        <v>69</v>
      </c>
      <c r="B48" s="263" t="s">
        <v>111</v>
      </c>
      <c r="C48" s="263" t="s">
        <v>197</v>
      </c>
      <c r="D48" s="264" t="s">
        <v>198</v>
      </c>
      <c r="E48" s="147" t="s">
        <v>160</v>
      </c>
      <c r="F48" s="147" t="s">
        <v>160</v>
      </c>
      <c r="G48" s="212">
        <v>708</v>
      </c>
      <c r="H48" s="212">
        <v>708</v>
      </c>
    </row>
    <row r="49" spans="1:13" hidden="1">
      <c r="A49" s="147" t="s">
        <v>69</v>
      </c>
      <c r="B49" s="263" t="s">
        <v>111</v>
      </c>
      <c r="C49" s="263" t="s">
        <v>199</v>
      </c>
      <c r="D49" s="264" t="s">
        <v>200</v>
      </c>
      <c r="E49" s="147" t="s">
        <v>160</v>
      </c>
      <c r="F49" s="147" t="s">
        <v>160</v>
      </c>
      <c r="G49" s="212">
        <v>280.33999999999997</v>
      </c>
      <c r="H49" s="212">
        <v>280.33999999999997</v>
      </c>
    </row>
    <row r="50" spans="1:13" hidden="1">
      <c r="A50" s="147" t="s">
        <v>69</v>
      </c>
      <c r="B50" s="263" t="s">
        <v>79</v>
      </c>
      <c r="C50" s="263" t="s">
        <v>201</v>
      </c>
      <c r="D50" s="264" t="s">
        <v>202</v>
      </c>
      <c r="E50" s="147" t="s">
        <v>160</v>
      </c>
      <c r="F50" s="147" t="s">
        <v>160</v>
      </c>
      <c r="G50" s="212">
        <v>18.07</v>
      </c>
      <c r="H50" s="212">
        <v>18.07</v>
      </c>
    </row>
    <row r="51" spans="1:13" hidden="1">
      <c r="A51" s="147" t="s">
        <v>69</v>
      </c>
      <c r="B51" s="263" t="s">
        <v>79</v>
      </c>
      <c r="C51" s="263" t="s">
        <v>203</v>
      </c>
      <c r="D51" s="264" t="s">
        <v>204</v>
      </c>
      <c r="E51" s="147" t="s">
        <v>160</v>
      </c>
      <c r="F51" s="147" t="s">
        <v>160</v>
      </c>
      <c r="G51" s="212">
        <v>495.73</v>
      </c>
      <c r="H51" s="212">
        <v>495.73</v>
      </c>
    </row>
    <row r="52" spans="1:13" hidden="1">
      <c r="A52" s="147" t="s">
        <v>69</v>
      </c>
      <c r="B52" s="263" t="s">
        <v>117</v>
      </c>
      <c r="C52" s="263" t="s">
        <v>205</v>
      </c>
      <c r="D52" s="264" t="s">
        <v>206</v>
      </c>
      <c r="E52" s="147" t="s">
        <v>160</v>
      </c>
      <c r="F52" s="147" t="s">
        <v>160</v>
      </c>
      <c r="G52" s="212">
        <v>40.729999999999997</v>
      </c>
      <c r="H52" s="212">
        <v>40.729999999999997</v>
      </c>
    </row>
    <row r="53" spans="1:13" hidden="1">
      <c r="A53" s="147" t="s">
        <v>69</v>
      </c>
      <c r="B53" s="263" t="s">
        <v>117</v>
      </c>
      <c r="C53" s="263" t="s">
        <v>207</v>
      </c>
      <c r="D53" s="264" t="s">
        <v>208</v>
      </c>
      <c r="E53" s="147" t="s">
        <v>160</v>
      </c>
      <c r="F53" s="147" t="s">
        <v>160</v>
      </c>
      <c r="G53" s="212">
        <v>50.39</v>
      </c>
      <c r="H53" s="212">
        <v>50.39</v>
      </c>
    </row>
    <row r="54" spans="1:13" hidden="1">
      <c r="A54" s="147" t="s">
        <v>69</v>
      </c>
      <c r="B54" s="263" t="s">
        <v>117</v>
      </c>
      <c r="C54" s="265" t="s">
        <v>209</v>
      </c>
      <c r="D54" s="264" t="s">
        <v>210</v>
      </c>
      <c r="E54" s="147" t="s">
        <v>160</v>
      </c>
      <c r="F54" s="147" t="s">
        <v>160</v>
      </c>
      <c r="G54" s="212">
        <v>234.98</v>
      </c>
      <c r="H54" s="212">
        <v>234.98</v>
      </c>
    </row>
    <row r="55" spans="1:13" hidden="1">
      <c r="A55" s="147" t="s">
        <v>69</v>
      </c>
      <c r="B55" s="263" t="s">
        <v>126</v>
      </c>
      <c r="C55" s="265" t="s">
        <v>211</v>
      </c>
      <c r="D55" s="266" t="s">
        <v>212</v>
      </c>
      <c r="E55" s="147" t="s">
        <v>160</v>
      </c>
      <c r="F55" s="147" t="s">
        <v>160</v>
      </c>
      <c r="G55" s="213">
        <v>57.57</v>
      </c>
      <c r="H55" s="212">
        <v>57.57</v>
      </c>
    </row>
    <row r="56" spans="1:13" hidden="1">
      <c r="A56" s="147" t="s">
        <v>69</v>
      </c>
      <c r="B56" s="263" t="s">
        <v>126</v>
      </c>
      <c r="C56" s="265" t="s">
        <v>213</v>
      </c>
      <c r="D56" s="266" t="s">
        <v>214</v>
      </c>
      <c r="E56" s="147" t="s">
        <v>160</v>
      </c>
      <c r="F56" s="147" t="s">
        <v>160</v>
      </c>
      <c r="G56" s="213">
        <v>6.08</v>
      </c>
      <c r="H56" s="212">
        <v>6.08</v>
      </c>
    </row>
    <row r="57" spans="1:13" hidden="1">
      <c r="A57" s="147" t="s">
        <v>69</v>
      </c>
      <c r="B57" s="263" t="s">
        <v>131</v>
      </c>
      <c r="C57" s="263" t="s">
        <v>215</v>
      </c>
      <c r="D57" s="264" t="s">
        <v>216</v>
      </c>
      <c r="E57" s="147" t="s">
        <v>160</v>
      </c>
      <c r="F57" s="147" t="s">
        <v>160</v>
      </c>
      <c r="G57" s="212">
        <v>600</v>
      </c>
      <c r="H57" s="212">
        <v>600</v>
      </c>
    </row>
    <row r="58" spans="1:13" s="205" customFormat="1" hidden="1">
      <c r="A58" s="205" t="s">
        <v>69</v>
      </c>
      <c r="B58" s="261" t="s">
        <v>131</v>
      </c>
      <c r="C58" s="261" t="s">
        <v>217</v>
      </c>
      <c r="D58" s="262" t="s">
        <v>178</v>
      </c>
      <c r="E58" s="205" t="s">
        <v>160</v>
      </c>
      <c r="F58" s="205" t="s">
        <v>179</v>
      </c>
      <c r="G58" s="211">
        <v>4200</v>
      </c>
      <c r="H58" s="211">
        <v>4200</v>
      </c>
      <c r="I58" s="101"/>
      <c r="J58" s="101"/>
      <c r="K58" s="101"/>
      <c r="L58" s="205" t="s">
        <v>180</v>
      </c>
      <c r="M58" s="215" t="s">
        <v>181</v>
      </c>
    </row>
    <row r="59" spans="1:13" hidden="1">
      <c r="A59" s="147" t="s">
        <v>69</v>
      </c>
      <c r="B59" s="263" t="s">
        <v>131</v>
      </c>
      <c r="C59" s="263" t="s">
        <v>218</v>
      </c>
      <c r="D59" s="264" t="s">
        <v>219</v>
      </c>
      <c r="E59" s="147" t="s">
        <v>160</v>
      </c>
      <c r="F59" s="147" t="s">
        <v>160</v>
      </c>
      <c r="G59" s="212">
        <v>128.21</v>
      </c>
      <c r="H59" s="212">
        <v>128.21</v>
      </c>
    </row>
    <row r="60" spans="1:13" hidden="1">
      <c r="A60" s="147" t="s">
        <v>69</v>
      </c>
      <c r="B60" s="263" t="s">
        <v>136</v>
      </c>
      <c r="C60" s="263" t="s">
        <v>220</v>
      </c>
      <c r="D60" s="264" t="s">
        <v>221</v>
      </c>
      <c r="E60" s="147" t="s">
        <v>160</v>
      </c>
      <c r="F60" s="147" t="s">
        <v>160</v>
      </c>
      <c r="G60" s="212">
        <v>8.2899999999999991</v>
      </c>
      <c r="H60" s="212">
        <v>8.2899999999999991</v>
      </c>
    </row>
    <row r="61" spans="1:13" hidden="1">
      <c r="A61" s="147" t="s">
        <v>69</v>
      </c>
      <c r="B61" s="263" t="s">
        <v>222</v>
      </c>
      <c r="C61" s="263" t="s">
        <v>115</v>
      </c>
      <c r="D61" s="264" t="s">
        <v>223</v>
      </c>
      <c r="E61" s="147" t="s">
        <v>160</v>
      </c>
      <c r="F61" s="147" t="s">
        <v>160</v>
      </c>
      <c r="G61" s="212">
        <v>128.19999999999999</v>
      </c>
      <c r="H61" s="212">
        <v>128.19999999999999</v>
      </c>
    </row>
    <row r="62" spans="1:13" hidden="1">
      <c r="A62" s="147" t="s">
        <v>69</v>
      </c>
      <c r="B62" s="263" t="s">
        <v>222</v>
      </c>
      <c r="C62" s="263" t="s">
        <v>224</v>
      </c>
      <c r="D62" s="264" t="s">
        <v>225</v>
      </c>
      <c r="E62" s="147" t="s">
        <v>160</v>
      </c>
      <c r="F62" s="147" t="s">
        <v>160</v>
      </c>
      <c r="G62" s="212">
        <v>17.62</v>
      </c>
      <c r="H62" s="212">
        <v>17.62</v>
      </c>
    </row>
    <row r="63" spans="1:13" hidden="1">
      <c r="A63" s="147" t="s">
        <v>69</v>
      </c>
      <c r="B63" s="263" t="s">
        <v>144</v>
      </c>
      <c r="C63" s="263" t="s">
        <v>226</v>
      </c>
      <c r="D63" s="264" t="s">
        <v>227</v>
      </c>
      <c r="E63" s="147" t="s">
        <v>160</v>
      </c>
      <c r="F63" s="147" t="s">
        <v>160</v>
      </c>
      <c r="G63" s="212">
        <v>23.44</v>
      </c>
      <c r="H63" s="212">
        <v>23.44</v>
      </c>
    </row>
    <row r="64" spans="1:13" hidden="1">
      <c r="A64" s="147" t="s">
        <v>69</v>
      </c>
      <c r="B64" s="263" t="s">
        <v>147</v>
      </c>
      <c r="C64" s="263" t="s">
        <v>228</v>
      </c>
      <c r="D64" s="264" t="s">
        <v>229</v>
      </c>
      <c r="E64" s="147" t="s">
        <v>160</v>
      </c>
      <c r="F64" s="147" t="s">
        <v>160</v>
      </c>
      <c r="G64" s="212">
        <v>20.43</v>
      </c>
      <c r="H64" s="212">
        <v>20.43</v>
      </c>
    </row>
    <row r="65" spans="1:13" hidden="1">
      <c r="A65" s="147" t="s">
        <v>69</v>
      </c>
      <c r="B65" s="263" t="s">
        <v>230</v>
      </c>
      <c r="C65" s="263" t="s">
        <v>231</v>
      </c>
      <c r="D65" s="264" t="s">
        <v>232</v>
      </c>
      <c r="E65" s="147" t="s">
        <v>160</v>
      </c>
      <c r="F65" s="147" t="s">
        <v>160</v>
      </c>
      <c r="G65" s="212">
        <v>1000</v>
      </c>
      <c r="H65" s="212">
        <v>1000</v>
      </c>
    </row>
    <row r="66" spans="1:13" hidden="1">
      <c r="A66" s="147" t="s">
        <v>69</v>
      </c>
      <c r="B66" s="263" t="s">
        <v>230</v>
      </c>
      <c r="C66" s="263" t="s">
        <v>233</v>
      </c>
      <c r="D66" s="264" t="s">
        <v>234</v>
      </c>
      <c r="E66" s="147" t="s">
        <v>160</v>
      </c>
      <c r="F66" s="147" t="s">
        <v>179</v>
      </c>
      <c r="G66" s="212">
        <v>4200</v>
      </c>
      <c r="H66" s="212">
        <v>4200</v>
      </c>
    </row>
    <row r="67" spans="1:13" s="205" customFormat="1" hidden="1">
      <c r="A67" s="205" t="s">
        <v>157</v>
      </c>
      <c r="B67" s="261" t="s">
        <v>75</v>
      </c>
      <c r="C67" s="261" t="s">
        <v>235</v>
      </c>
      <c r="D67" s="262" t="s">
        <v>236</v>
      </c>
      <c r="E67" s="205" t="s">
        <v>78</v>
      </c>
      <c r="F67" s="205" t="s">
        <v>237</v>
      </c>
      <c r="G67" s="211">
        <v>9000</v>
      </c>
      <c r="H67" s="211">
        <v>9000</v>
      </c>
      <c r="I67" s="101"/>
      <c r="J67" s="101"/>
      <c r="K67" s="101" t="s">
        <v>84</v>
      </c>
      <c r="L67" s="205" t="s">
        <v>238</v>
      </c>
    </row>
    <row r="68" spans="1:13" s="205" customFormat="1" hidden="1">
      <c r="A68" s="205" t="s">
        <v>157</v>
      </c>
      <c r="B68" s="261" t="s">
        <v>222</v>
      </c>
      <c r="C68" s="261" t="s">
        <v>239</v>
      </c>
      <c r="D68" s="262" t="s">
        <v>240</v>
      </c>
      <c r="E68" s="205" t="s">
        <v>161</v>
      </c>
      <c r="F68" s="205" t="s">
        <v>237</v>
      </c>
      <c r="G68" s="211">
        <v>3000</v>
      </c>
      <c r="H68" s="211">
        <v>3000</v>
      </c>
      <c r="I68" s="101"/>
      <c r="J68" s="101"/>
      <c r="K68" s="101"/>
      <c r="L68" s="205" t="s">
        <v>241</v>
      </c>
      <c r="M68" s="205" t="s">
        <v>110</v>
      </c>
    </row>
    <row r="69" spans="1:13" s="205" customFormat="1">
      <c r="A69" s="205" t="s">
        <v>157</v>
      </c>
      <c r="B69" s="210">
        <v>2016.2</v>
      </c>
      <c r="C69" s="261" t="s">
        <v>242</v>
      </c>
      <c r="D69" s="214" t="s">
        <v>243</v>
      </c>
      <c r="E69" s="205" t="s">
        <v>244</v>
      </c>
      <c r="F69" s="205" t="s">
        <v>245</v>
      </c>
      <c r="G69" s="211">
        <v>240000</v>
      </c>
      <c r="H69" s="211">
        <v>240000</v>
      </c>
      <c r="I69" s="101"/>
      <c r="J69" s="101"/>
      <c r="K69" s="101"/>
      <c r="L69" s="205" t="s">
        <v>246</v>
      </c>
      <c r="M69" s="205" t="s">
        <v>247</v>
      </c>
    </row>
    <row r="70" spans="1:13" s="205" customFormat="1">
      <c r="A70" s="205" t="s">
        <v>157</v>
      </c>
      <c r="B70" s="261" t="s">
        <v>117</v>
      </c>
      <c r="C70" s="261" t="s">
        <v>248</v>
      </c>
      <c r="D70" s="262" t="s">
        <v>249</v>
      </c>
      <c r="E70" s="205" t="s">
        <v>244</v>
      </c>
      <c r="F70" s="205" t="s">
        <v>250</v>
      </c>
      <c r="G70" s="211">
        <v>30000</v>
      </c>
      <c r="H70" s="211">
        <v>30000</v>
      </c>
      <c r="I70" s="101"/>
      <c r="J70" s="101"/>
      <c r="K70" s="101"/>
      <c r="L70" s="205" t="s">
        <v>251</v>
      </c>
      <c r="M70" s="205" t="s">
        <v>110</v>
      </c>
    </row>
    <row r="71" spans="1:13" hidden="1">
      <c r="A71" s="147" t="s">
        <v>157</v>
      </c>
      <c r="B71" s="216">
        <v>2015.2</v>
      </c>
      <c r="C71" s="216" t="s">
        <v>252</v>
      </c>
      <c r="D71" s="217" t="s">
        <v>253</v>
      </c>
      <c r="E71" s="147" t="s">
        <v>254</v>
      </c>
      <c r="F71" s="147" t="s">
        <v>254</v>
      </c>
      <c r="G71" s="218">
        <v>356757.3</v>
      </c>
      <c r="H71" s="212">
        <v>356757.3</v>
      </c>
    </row>
    <row r="72" spans="1:13" hidden="1">
      <c r="A72" s="147" t="s">
        <v>157</v>
      </c>
      <c r="B72" s="216">
        <v>2015.2</v>
      </c>
      <c r="C72" s="216" t="s">
        <v>252</v>
      </c>
      <c r="D72" s="217" t="s">
        <v>253</v>
      </c>
      <c r="E72" s="147" t="s">
        <v>254</v>
      </c>
      <c r="F72" s="147" t="s">
        <v>254</v>
      </c>
      <c r="G72" s="218">
        <v>713298</v>
      </c>
      <c r="H72" s="212">
        <v>713298</v>
      </c>
    </row>
    <row r="73" spans="1:13" hidden="1">
      <c r="A73" s="147" t="s">
        <v>157</v>
      </c>
      <c r="B73" s="216">
        <v>2015.9</v>
      </c>
      <c r="C73" s="216" t="s">
        <v>255</v>
      </c>
      <c r="D73" s="217" t="s">
        <v>253</v>
      </c>
      <c r="E73" s="147" t="s">
        <v>254</v>
      </c>
      <c r="F73" s="147" t="s">
        <v>254</v>
      </c>
      <c r="G73" s="218">
        <v>121147.8</v>
      </c>
      <c r="H73" s="212">
        <v>121147.8</v>
      </c>
    </row>
    <row r="74" spans="1:13" hidden="1">
      <c r="A74" s="147" t="s">
        <v>157</v>
      </c>
      <c r="B74" s="216">
        <v>2015.3</v>
      </c>
      <c r="C74" s="216" t="s">
        <v>256</v>
      </c>
      <c r="D74" s="217" t="s">
        <v>257</v>
      </c>
      <c r="E74" s="147" t="s">
        <v>254</v>
      </c>
      <c r="F74" s="147" t="s">
        <v>254</v>
      </c>
      <c r="G74" s="218">
        <v>630060.19999999995</v>
      </c>
      <c r="H74" s="212">
        <v>630060.19999999995</v>
      </c>
    </row>
    <row r="75" spans="1:13" s="205" customFormat="1" ht="12" hidden="1">
      <c r="A75" s="205" t="s">
        <v>157</v>
      </c>
      <c r="B75" s="219">
        <v>2015.5</v>
      </c>
      <c r="C75" s="219" t="s">
        <v>258</v>
      </c>
      <c r="D75" s="220" t="s">
        <v>257</v>
      </c>
      <c r="E75" s="205" t="s">
        <v>254</v>
      </c>
      <c r="F75" s="205" t="s">
        <v>254</v>
      </c>
      <c r="G75" s="221">
        <v>2186059.4</v>
      </c>
      <c r="H75" s="211">
        <v>2186059.4</v>
      </c>
      <c r="L75" s="205" t="s">
        <v>259</v>
      </c>
      <c r="M75" s="205" t="s">
        <v>260</v>
      </c>
    </row>
    <row r="76" spans="1:13" hidden="1">
      <c r="A76" s="147" t="s">
        <v>157</v>
      </c>
      <c r="B76" s="216">
        <v>2015.11</v>
      </c>
      <c r="C76" s="216" t="s">
        <v>261</v>
      </c>
      <c r="D76" s="217" t="s">
        <v>257</v>
      </c>
      <c r="E76" s="147" t="s">
        <v>254</v>
      </c>
      <c r="F76" s="147" t="s">
        <v>254</v>
      </c>
      <c r="G76" s="218">
        <v>317033.08</v>
      </c>
      <c r="H76" s="212">
        <v>317033.08</v>
      </c>
    </row>
    <row r="77" spans="1:13" hidden="1">
      <c r="A77" s="147" t="s">
        <v>157</v>
      </c>
      <c r="B77" s="216">
        <v>2015.8</v>
      </c>
      <c r="C77" s="216" t="s">
        <v>262</v>
      </c>
      <c r="D77" s="217" t="s">
        <v>263</v>
      </c>
      <c r="E77" s="147" t="s">
        <v>254</v>
      </c>
      <c r="F77" s="147" t="s">
        <v>254</v>
      </c>
      <c r="G77" s="218">
        <v>935365.32</v>
      </c>
      <c r="H77" s="212">
        <v>935365.32</v>
      </c>
    </row>
    <row r="78" spans="1:13" hidden="1">
      <c r="A78" s="147" t="s">
        <v>157</v>
      </c>
      <c r="B78" s="216">
        <v>2015.12</v>
      </c>
      <c r="C78" s="216" t="s">
        <v>264</v>
      </c>
      <c r="D78" s="217" t="s">
        <v>263</v>
      </c>
      <c r="E78" s="147" t="s">
        <v>254</v>
      </c>
      <c r="F78" s="147" t="s">
        <v>254</v>
      </c>
      <c r="G78" s="218">
        <v>102309.48</v>
      </c>
      <c r="H78" s="212">
        <v>102309.48</v>
      </c>
    </row>
    <row r="79" spans="1:13" s="205" customFormat="1" ht="12" hidden="1">
      <c r="A79" s="205" t="s">
        <v>157</v>
      </c>
      <c r="B79" s="219">
        <v>2015.8</v>
      </c>
      <c r="C79" s="219" t="s">
        <v>262</v>
      </c>
      <c r="D79" s="220" t="s">
        <v>265</v>
      </c>
      <c r="E79" s="205" t="s">
        <v>254</v>
      </c>
      <c r="F79" s="205" t="s">
        <v>254</v>
      </c>
      <c r="G79" s="221">
        <v>2194066.7999999998</v>
      </c>
      <c r="H79" s="211">
        <v>2194066.7999999998</v>
      </c>
      <c r="L79" s="205" t="s">
        <v>266</v>
      </c>
      <c r="M79" s="205" t="s">
        <v>260</v>
      </c>
    </row>
    <row r="80" spans="1:13" hidden="1">
      <c r="A80" s="147" t="s">
        <v>157</v>
      </c>
      <c r="B80" s="216">
        <v>2015.12</v>
      </c>
      <c r="C80" s="216" t="s">
        <v>267</v>
      </c>
      <c r="D80" s="217" t="s">
        <v>265</v>
      </c>
      <c r="E80" s="147" t="s">
        <v>254</v>
      </c>
      <c r="F80" s="147" t="s">
        <v>254</v>
      </c>
      <c r="G80" s="218">
        <v>243097.4</v>
      </c>
      <c r="H80" s="212">
        <v>243097.4</v>
      </c>
    </row>
    <row r="81" spans="1:13" hidden="1">
      <c r="A81" s="147" t="s">
        <v>157</v>
      </c>
      <c r="B81" s="263" t="s">
        <v>75</v>
      </c>
      <c r="C81" s="263" t="s">
        <v>120</v>
      </c>
      <c r="D81" s="267" t="s">
        <v>268</v>
      </c>
      <c r="E81" s="147" t="s">
        <v>269</v>
      </c>
      <c r="F81" s="147" t="s">
        <v>269</v>
      </c>
      <c r="G81" s="212">
        <v>699.03</v>
      </c>
      <c r="H81" s="212">
        <v>699.03</v>
      </c>
    </row>
    <row r="82" spans="1:13" s="205" customFormat="1" ht="12" hidden="1">
      <c r="A82" s="205" t="s">
        <v>157</v>
      </c>
      <c r="B82" s="261" t="s">
        <v>270</v>
      </c>
      <c r="C82" s="261" t="s">
        <v>271</v>
      </c>
      <c r="D82" s="223">
        <v>2720</v>
      </c>
      <c r="E82" s="205" t="s">
        <v>272</v>
      </c>
      <c r="F82" s="205" t="s">
        <v>272</v>
      </c>
      <c r="G82" s="211">
        <v>360442.06463989598</v>
      </c>
      <c r="H82" s="211">
        <v>360442.06463989598</v>
      </c>
      <c r="M82" s="205" t="s">
        <v>273</v>
      </c>
    </row>
    <row r="83" spans="1:13" s="205" customFormat="1" ht="12" hidden="1">
      <c r="A83" s="205" t="s">
        <v>157</v>
      </c>
      <c r="B83" s="261" t="s">
        <v>274</v>
      </c>
      <c r="C83" s="261" t="s">
        <v>271</v>
      </c>
      <c r="D83" s="223">
        <v>32797</v>
      </c>
      <c r="E83" s="205" t="s">
        <v>272</v>
      </c>
      <c r="F83" s="205" t="s">
        <v>272</v>
      </c>
      <c r="G83" s="211">
        <v>4346288.7185415505</v>
      </c>
      <c r="H83" s="211">
        <v>4346288.7185415505</v>
      </c>
      <c r="M83" s="205" t="s">
        <v>273</v>
      </c>
    </row>
    <row r="84" spans="1:13" s="205" customFormat="1" ht="12" hidden="1">
      <c r="A84" s="205" t="s">
        <v>157</v>
      </c>
      <c r="B84" s="261" t="s">
        <v>275</v>
      </c>
      <c r="C84" s="261" t="s">
        <v>276</v>
      </c>
      <c r="D84" s="223">
        <v>12132</v>
      </c>
      <c r="E84" s="205" t="s">
        <v>272</v>
      </c>
      <c r="F84" s="205" t="s">
        <v>272</v>
      </c>
      <c r="G84" s="211">
        <v>710934.70342258702</v>
      </c>
      <c r="H84" s="211">
        <v>710934.70342258702</v>
      </c>
      <c r="M84" s="205" t="s">
        <v>273</v>
      </c>
    </row>
    <row r="85" spans="1:13" s="205" customFormat="1" hidden="1">
      <c r="A85" s="205" t="s">
        <v>157</v>
      </c>
      <c r="B85" s="210">
        <v>2015.7</v>
      </c>
      <c r="C85" s="261" t="s">
        <v>277</v>
      </c>
      <c r="D85" s="268" t="s">
        <v>278</v>
      </c>
      <c r="E85" s="205" t="s">
        <v>179</v>
      </c>
      <c r="F85" s="205" t="s">
        <v>179</v>
      </c>
      <c r="G85" s="211">
        <v>4380</v>
      </c>
      <c r="H85" s="211">
        <v>4380</v>
      </c>
      <c r="I85" s="101"/>
      <c r="J85" s="101"/>
      <c r="K85" s="101" t="s">
        <v>84</v>
      </c>
      <c r="L85" s="205" t="s">
        <v>279</v>
      </c>
    </row>
    <row r="86" spans="1:13" hidden="1">
      <c r="A86" s="147" t="s">
        <v>157</v>
      </c>
      <c r="B86" s="263" t="s">
        <v>111</v>
      </c>
      <c r="C86" s="263" t="s">
        <v>280</v>
      </c>
      <c r="D86" s="267" t="s">
        <v>281</v>
      </c>
      <c r="E86" s="147" t="s">
        <v>179</v>
      </c>
      <c r="F86" s="147" t="s">
        <v>179</v>
      </c>
      <c r="G86" s="212">
        <v>2782</v>
      </c>
      <c r="H86" s="212">
        <v>2782</v>
      </c>
    </row>
    <row r="87" spans="1:13" hidden="1">
      <c r="A87" s="147" t="s">
        <v>157</v>
      </c>
      <c r="B87" s="263" t="s">
        <v>111</v>
      </c>
      <c r="C87" s="263" t="s">
        <v>282</v>
      </c>
      <c r="D87" s="267" t="s">
        <v>283</v>
      </c>
      <c r="E87" s="147" t="s">
        <v>179</v>
      </c>
      <c r="F87" s="147" t="s">
        <v>179</v>
      </c>
      <c r="G87" s="212">
        <v>2170</v>
      </c>
      <c r="H87" s="212">
        <v>2170</v>
      </c>
    </row>
    <row r="88" spans="1:13" hidden="1">
      <c r="A88" s="147" t="s">
        <v>157</v>
      </c>
      <c r="B88" s="263" t="s">
        <v>79</v>
      </c>
      <c r="C88" s="263" t="s">
        <v>284</v>
      </c>
      <c r="D88" s="267" t="s">
        <v>285</v>
      </c>
      <c r="E88" s="147" t="s">
        <v>179</v>
      </c>
      <c r="F88" s="147" t="s">
        <v>179</v>
      </c>
      <c r="G88" s="212">
        <v>287</v>
      </c>
      <c r="H88" s="212">
        <v>287</v>
      </c>
    </row>
    <row r="89" spans="1:13" hidden="1">
      <c r="A89" s="147" t="s">
        <v>157</v>
      </c>
      <c r="B89" s="263" t="s">
        <v>126</v>
      </c>
      <c r="C89" s="265" t="s">
        <v>182</v>
      </c>
      <c r="D89" s="269" t="s">
        <v>286</v>
      </c>
      <c r="E89" s="147" t="s">
        <v>179</v>
      </c>
      <c r="F89" s="147" t="s">
        <v>179</v>
      </c>
      <c r="G89" s="213">
        <v>5411.4</v>
      </c>
      <c r="H89" s="212">
        <v>5411.4</v>
      </c>
    </row>
    <row r="90" spans="1:13" hidden="1">
      <c r="A90" s="147" t="s">
        <v>157</v>
      </c>
      <c r="B90" s="263" t="s">
        <v>126</v>
      </c>
      <c r="C90" s="265" t="s">
        <v>287</v>
      </c>
      <c r="D90" s="269" t="s">
        <v>288</v>
      </c>
      <c r="E90" s="147" t="s">
        <v>179</v>
      </c>
      <c r="F90" s="147" t="s">
        <v>179</v>
      </c>
      <c r="G90" s="213">
        <v>164</v>
      </c>
      <c r="H90" s="212">
        <v>164</v>
      </c>
    </row>
    <row r="91" spans="1:13" hidden="1">
      <c r="A91" s="147" t="s">
        <v>157</v>
      </c>
      <c r="B91" s="263" t="s">
        <v>126</v>
      </c>
      <c r="C91" s="265" t="s">
        <v>289</v>
      </c>
      <c r="D91" s="269" t="s">
        <v>285</v>
      </c>
      <c r="E91" s="147" t="s">
        <v>179</v>
      </c>
      <c r="F91" s="147" t="s">
        <v>179</v>
      </c>
      <c r="G91" s="213">
        <v>334</v>
      </c>
      <c r="H91" s="212">
        <v>334</v>
      </c>
    </row>
    <row r="92" spans="1:13" hidden="1">
      <c r="A92" s="147" t="s">
        <v>157</v>
      </c>
      <c r="B92" s="263" t="s">
        <v>126</v>
      </c>
      <c r="C92" s="265" t="s">
        <v>290</v>
      </c>
      <c r="D92" s="269" t="s">
        <v>286</v>
      </c>
      <c r="E92" s="147" t="s">
        <v>179</v>
      </c>
      <c r="F92" s="147" t="s">
        <v>179</v>
      </c>
      <c r="G92" s="213">
        <v>1069</v>
      </c>
      <c r="H92" s="212">
        <v>1069</v>
      </c>
    </row>
    <row r="93" spans="1:13" hidden="1">
      <c r="A93" s="147" t="s">
        <v>157</v>
      </c>
      <c r="B93" s="263" t="s">
        <v>126</v>
      </c>
      <c r="C93" s="265" t="s">
        <v>291</v>
      </c>
      <c r="D93" s="269" t="s">
        <v>292</v>
      </c>
      <c r="E93" s="147" t="s">
        <v>179</v>
      </c>
      <c r="F93" s="147" t="s">
        <v>179</v>
      </c>
      <c r="G93" s="213">
        <v>1773</v>
      </c>
      <c r="H93" s="212">
        <v>1773</v>
      </c>
    </row>
    <row r="94" spans="1:13" hidden="1">
      <c r="A94" s="147" t="s">
        <v>157</v>
      </c>
      <c r="B94" s="263" t="s">
        <v>136</v>
      </c>
      <c r="C94" s="263" t="s">
        <v>293</v>
      </c>
      <c r="D94" s="267" t="s">
        <v>294</v>
      </c>
      <c r="E94" s="147" t="s">
        <v>179</v>
      </c>
      <c r="F94" s="147" t="s">
        <v>179</v>
      </c>
      <c r="G94" s="212">
        <v>288.72000000000003</v>
      </c>
      <c r="H94" s="212">
        <v>288.72000000000003</v>
      </c>
    </row>
    <row r="95" spans="1:13" hidden="1">
      <c r="A95" s="147" t="s">
        <v>157</v>
      </c>
      <c r="B95" s="263" t="s">
        <v>86</v>
      </c>
      <c r="C95" s="263" t="s">
        <v>295</v>
      </c>
      <c r="D95" s="267" t="s">
        <v>296</v>
      </c>
      <c r="E95" s="147" t="s">
        <v>179</v>
      </c>
      <c r="F95" s="147" t="s">
        <v>179</v>
      </c>
      <c r="G95" s="212">
        <v>47.2</v>
      </c>
      <c r="H95" s="212">
        <v>47.2</v>
      </c>
    </row>
    <row r="96" spans="1:13" hidden="1">
      <c r="A96" s="147" t="s">
        <v>157</v>
      </c>
      <c r="B96" s="263" t="s">
        <v>106</v>
      </c>
      <c r="C96" s="263" t="s">
        <v>297</v>
      </c>
      <c r="D96" s="267" t="s">
        <v>296</v>
      </c>
      <c r="E96" s="147" t="s">
        <v>179</v>
      </c>
      <c r="F96" s="147" t="s">
        <v>179</v>
      </c>
      <c r="G96" s="212">
        <v>139.12</v>
      </c>
      <c r="H96" s="212">
        <v>139.12</v>
      </c>
    </row>
    <row r="97" spans="1:13" hidden="1">
      <c r="A97" s="147" t="s">
        <v>157</v>
      </c>
      <c r="B97" s="206">
        <v>2015.7</v>
      </c>
      <c r="C97" s="263" t="s">
        <v>298</v>
      </c>
      <c r="D97" s="267" t="s">
        <v>299</v>
      </c>
      <c r="E97" s="147" t="s">
        <v>161</v>
      </c>
      <c r="F97" s="147" t="s">
        <v>161</v>
      </c>
      <c r="G97" s="212">
        <v>25626.9</v>
      </c>
      <c r="H97" s="212">
        <v>25626.9</v>
      </c>
    </row>
    <row r="98" spans="1:13" hidden="1">
      <c r="A98" s="147" t="s">
        <v>157</v>
      </c>
      <c r="B98" s="206">
        <v>2015.8</v>
      </c>
      <c r="C98" s="263" t="s">
        <v>300</v>
      </c>
      <c r="D98" s="267" t="s">
        <v>301</v>
      </c>
      <c r="E98" s="147" t="s">
        <v>161</v>
      </c>
      <c r="F98" s="147" t="s">
        <v>161</v>
      </c>
      <c r="G98" s="212">
        <v>28142.76</v>
      </c>
      <c r="H98" s="212">
        <v>28142.76</v>
      </c>
    </row>
    <row r="99" spans="1:13" s="205" customFormat="1" hidden="1">
      <c r="A99" s="205" t="s">
        <v>157</v>
      </c>
      <c r="B99" s="210">
        <v>2015.9</v>
      </c>
      <c r="C99" s="261" t="s">
        <v>302</v>
      </c>
      <c r="D99" s="268" t="s">
        <v>303</v>
      </c>
      <c r="E99" s="205" t="s">
        <v>161</v>
      </c>
      <c r="F99" s="205" t="s">
        <v>161</v>
      </c>
      <c r="G99" s="211">
        <v>28344.125499999998</v>
      </c>
      <c r="H99" s="211">
        <v>28344.125499999998</v>
      </c>
      <c r="I99" s="101"/>
      <c r="J99" s="101"/>
      <c r="K99" s="101" t="s">
        <v>84</v>
      </c>
      <c r="L99" s="205" t="s">
        <v>166</v>
      </c>
      <c r="M99" s="205" t="s">
        <v>304</v>
      </c>
    </row>
    <row r="100" spans="1:13" s="205" customFormat="1" hidden="1">
      <c r="A100" s="205" t="s">
        <v>157</v>
      </c>
      <c r="B100" s="261" t="s">
        <v>305</v>
      </c>
      <c r="C100" s="261" t="s">
        <v>306</v>
      </c>
      <c r="D100" s="268" t="s">
        <v>307</v>
      </c>
      <c r="E100" s="205" t="s">
        <v>161</v>
      </c>
      <c r="F100" s="205" t="s">
        <v>161</v>
      </c>
      <c r="G100" s="211">
        <v>30137.5301</v>
      </c>
      <c r="H100" s="211">
        <v>30137.5301</v>
      </c>
      <c r="I100" s="101"/>
      <c r="J100" s="101"/>
      <c r="K100" s="101" t="s">
        <v>84</v>
      </c>
      <c r="L100" s="205" t="s">
        <v>166</v>
      </c>
      <c r="M100" s="205" t="s">
        <v>304</v>
      </c>
    </row>
    <row r="101" spans="1:13" hidden="1">
      <c r="A101" s="147" t="s">
        <v>157</v>
      </c>
      <c r="B101" s="206">
        <v>2015.11</v>
      </c>
      <c r="C101" s="263" t="s">
        <v>164</v>
      </c>
      <c r="D101" s="267" t="s">
        <v>308</v>
      </c>
      <c r="E101" s="147" t="s">
        <v>161</v>
      </c>
      <c r="F101" s="147" t="s">
        <v>161</v>
      </c>
      <c r="G101" s="212">
        <v>25225.158599999999</v>
      </c>
      <c r="H101" s="212">
        <v>25225.158599999999</v>
      </c>
    </row>
    <row r="102" spans="1:13" hidden="1">
      <c r="A102" s="147" t="s">
        <v>157</v>
      </c>
      <c r="B102" s="206">
        <v>2015.12</v>
      </c>
      <c r="C102" s="263" t="s">
        <v>167</v>
      </c>
      <c r="D102" s="267" t="s">
        <v>309</v>
      </c>
      <c r="E102" s="147" t="s">
        <v>161</v>
      </c>
      <c r="F102" s="147" t="s">
        <v>161</v>
      </c>
      <c r="G102" s="212">
        <v>25113.6106</v>
      </c>
      <c r="H102" s="212">
        <v>25113.6106</v>
      </c>
    </row>
    <row r="103" spans="1:13" hidden="1">
      <c r="A103" s="147" t="s">
        <v>157</v>
      </c>
      <c r="B103" s="270" t="s">
        <v>310</v>
      </c>
      <c r="C103" s="263" t="s">
        <v>311</v>
      </c>
      <c r="D103" s="267" t="s">
        <v>312</v>
      </c>
      <c r="E103" s="147" t="s">
        <v>161</v>
      </c>
      <c r="F103" s="147" t="s">
        <v>161</v>
      </c>
      <c r="G103" s="212">
        <v>1040.0850154248301</v>
      </c>
      <c r="H103" s="212">
        <v>1040.0850154248301</v>
      </c>
    </row>
    <row r="104" spans="1:13" hidden="1">
      <c r="A104" s="147" t="s">
        <v>157</v>
      </c>
      <c r="B104" s="270" t="s">
        <v>310</v>
      </c>
      <c r="C104" s="263" t="s">
        <v>313</v>
      </c>
      <c r="D104" s="267" t="s">
        <v>312</v>
      </c>
      <c r="E104" s="147" t="s">
        <v>161</v>
      </c>
      <c r="F104" s="147" t="s">
        <v>161</v>
      </c>
      <c r="G104" s="212">
        <v>4390.7734581038703</v>
      </c>
      <c r="H104" s="212">
        <v>4390.7734581038703</v>
      </c>
    </row>
    <row r="105" spans="1:13" hidden="1">
      <c r="A105" s="147" t="s">
        <v>157</v>
      </c>
      <c r="B105" s="270" t="s">
        <v>310</v>
      </c>
      <c r="C105" s="263" t="s">
        <v>314</v>
      </c>
      <c r="D105" s="267" t="s">
        <v>312</v>
      </c>
      <c r="E105" s="147" t="s">
        <v>161</v>
      </c>
      <c r="F105" s="147" t="s">
        <v>161</v>
      </c>
      <c r="G105" s="212">
        <v>985.51952746356801</v>
      </c>
      <c r="H105" s="212">
        <v>985.51952746356801</v>
      </c>
    </row>
    <row r="106" spans="1:13" hidden="1">
      <c r="A106" s="147" t="s">
        <v>157</v>
      </c>
      <c r="B106" s="270" t="s">
        <v>310</v>
      </c>
      <c r="C106" s="263" t="s">
        <v>315</v>
      </c>
      <c r="D106" s="267" t="s">
        <v>312</v>
      </c>
      <c r="E106" s="147" t="s">
        <v>161</v>
      </c>
      <c r="F106" s="147" t="s">
        <v>161</v>
      </c>
      <c r="G106" s="212">
        <v>248.69984308873501</v>
      </c>
      <c r="H106" s="212">
        <v>248.69984308873501</v>
      </c>
    </row>
    <row r="107" spans="1:13" hidden="1">
      <c r="A107" s="147" t="s">
        <v>157</v>
      </c>
      <c r="B107" s="270" t="s">
        <v>310</v>
      </c>
      <c r="C107" s="263" t="s">
        <v>316</v>
      </c>
      <c r="D107" s="267" t="s">
        <v>312</v>
      </c>
      <c r="E107" s="147" t="s">
        <v>161</v>
      </c>
      <c r="F107" s="147" t="s">
        <v>161</v>
      </c>
      <c r="G107" s="212">
        <v>3553.0224687525401</v>
      </c>
      <c r="H107" s="212">
        <v>3553.0224687525401</v>
      </c>
    </row>
    <row r="108" spans="1:13" hidden="1">
      <c r="A108" s="147" t="s">
        <v>157</v>
      </c>
      <c r="B108" s="270" t="s">
        <v>317</v>
      </c>
      <c r="C108" s="263" t="s">
        <v>318</v>
      </c>
      <c r="D108" s="267" t="s">
        <v>319</v>
      </c>
      <c r="E108" s="147" t="s">
        <v>161</v>
      </c>
      <c r="F108" s="147" t="s">
        <v>161</v>
      </c>
      <c r="G108" s="212">
        <v>1534.4034307710699</v>
      </c>
      <c r="H108" s="212">
        <v>1534.4034307710699</v>
      </c>
    </row>
    <row r="109" spans="1:13" hidden="1">
      <c r="A109" s="147" t="s">
        <v>157</v>
      </c>
      <c r="B109" s="270" t="s">
        <v>317</v>
      </c>
      <c r="C109" s="263" t="s">
        <v>320</v>
      </c>
      <c r="D109" s="267" t="s">
        <v>319</v>
      </c>
      <c r="E109" s="147" t="s">
        <v>161</v>
      </c>
      <c r="F109" s="147" t="s">
        <v>161</v>
      </c>
      <c r="G109" s="212">
        <v>4548.9062551053803</v>
      </c>
      <c r="H109" s="212">
        <v>4548.9062551053803</v>
      </c>
    </row>
    <row r="110" spans="1:13" hidden="1">
      <c r="A110" s="147" t="s">
        <v>157</v>
      </c>
      <c r="B110" s="270" t="s">
        <v>317</v>
      </c>
      <c r="C110" s="263" t="s">
        <v>321</v>
      </c>
      <c r="D110" s="267" t="s">
        <v>319</v>
      </c>
      <c r="E110" s="147" t="s">
        <v>161</v>
      </c>
      <c r="F110" s="147" t="s">
        <v>161</v>
      </c>
      <c r="G110" s="212">
        <v>1144.0727334696501</v>
      </c>
      <c r="H110" s="212">
        <v>1144.0727334696501</v>
      </c>
    </row>
    <row r="111" spans="1:13" hidden="1">
      <c r="A111" s="147" t="s">
        <v>157</v>
      </c>
      <c r="B111" s="270" t="s">
        <v>317</v>
      </c>
      <c r="C111" s="263" t="s">
        <v>322</v>
      </c>
      <c r="D111" s="267" t="s">
        <v>319</v>
      </c>
      <c r="E111" s="147" t="s">
        <v>161</v>
      </c>
      <c r="F111" s="147" t="s">
        <v>161</v>
      </c>
      <c r="G111" s="212">
        <v>277.65395413952598</v>
      </c>
      <c r="H111" s="212">
        <v>277.65395413952598</v>
      </c>
    </row>
    <row r="112" spans="1:13" hidden="1">
      <c r="A112" s="147" t="s">
        <v>157</v>
      </c>
      <c r="B112" s="270" t="s">
        <v>317</v>
      </c>
      <c r="C112" s="263" t="s">
        <v>323</v>
      </c>
      <c r="D112" s="267" t="s">
        <v>319</v>
      </c>
      <c r="E112" s="147" t="s">
        <v>161</v>
      </c>
      <c r="F112" s="147" t="s">
        <v>161</v>
      </c>
      <c r="G112" s="212">
        <v>3680.9838373255502</v>
      </c>
      <c r="H112" s="212">
        <v>3680.9838373255502</v>
      </c>
    </row>
    <row r="113" spans="1:8" hidden="1">
      <c r="A113" s="147" t="s">
        <v>157</v>
      </c>
      <c r="B113" s="270" t="s">
        <v>324</v>
      </c>
      <c r="C113" s="263" t="s">
        <v>325</v>
      </c>
      <c r="D113" s="267" t="s">
        <v>326</v>
      </c>
      <c r="E113" s="147" t="s">
        <v>161</v>
      </c>
      <c r="F113" s="147" t="s">
        <v>161</v>
      </c>
      <c r="G113" s="212">
        <v>2253.8828780711601</v>
      </c>
      <c r="H113" s="212">
        <v>2253.8828780711601</v>
      </c>
    </row>
    <row r="114" spans="1:8" hidden="1">
      <c r="A114" s="147" t="s">
        <v>157</v>
      </c>
      <c r="B114" s="270" t="s">
        <v>324</v>
      </c>
      <c r="C114" s="263" t="s">
        <v>327</v>
      </c>
      <c r="D114" s="267" t="s">
        <v>326</v>
      </c>
      <c r="E114" s="147" t="s">
        <v>161</v>
      </c>
      <c r="F114" s="147" t="s">
        <v>161</v>
      </c>
      <c r="G114" s="212">
        <v>4526.4358657554103</v>
      </c>
      <c r="H114" s="212">
        <v>4526.4358657554103</v>
      </c>
    </row>
    <row r="115" spans="1:8" hidden="1">
      <c r="A115" s="147" t="s">
        <v>157</v>
      </c>
      <c r="B115" s="270" t="s">
        <v>324</v>
      </c>
      <c r="C115" s="263" t="s">
        <v>328</v>
      </c>
      <c r="D115" s="267" t="s">
        <v>326</v>
      </c>
      <c r="E115" s="147" t="s">
        <v>161</v>
      </c>
      <c r="F115" s="147" t="s">
        <v>161</v>
      </c>
      <c r="G115" s="212">
        <v>1077.1952974143201</v>
      </c>
      <c r="H115" s="212">
        <v>1077.1952974143201</v>
      </c>
    </row>
    <row r="116" spans="1:8" hidden="1">
      <c r="A116" s="147" t="s">
        <v>157</v>
      </c>
      <c r="B116" s="270" t="s">
        <v>324</v>
      </c>
      <c r="C116" s="263" t="s">
        <v>329</v>
      </c>
      <c r="D116" s="267" t="s">
        <v>326</v>
      </c>
      <c r="E116" s="147" t="s">
        <v>161</v>
      </c>
      <c r="F116" s="147" t="s">
        <v>161</v>
      </c>
      <c r="G116" s="212">
        <v>276.28241731194902</v>
      </c>
      <c r="H116" s="212">
        <v>276.28241731194902</v>
      </c>
    </row>
    <row r="117" spans="1:8" hidden="1">
      <c r="A117" s="147" t="s">
        <v>157</v>
      </c>
      <c r="B117" s="270" t="s">
        <v>324</v>
      </c>
      <c r="C117" s="263" t="s">
        <v>330</v>
      </c>
      <c r="D117" s="267" t="s">
        <v>326</v>
      </c>
      <c r="E117" s="147" t="s">
        <v>161</v>
      </c>
      <c r="F117" s="147" t="s">
        <v>161</v>
      </c>
      <c r="G117" s="212">
        <v>3662.8007543211902</v>
      </c>
      <c r="H117" s="212">
        <v>3662.8007543211902</v>
      </c>
    </row>
    <row r="118" spans="1:8" hidden="1">
      <c r="A118" s="147" t="s">
        <v>157</v>
      </c>
      <c r="B118" s="270" t="s">
        <v>305</v>
      </c>
      <c r="C118" s="263" t="s">
        <v>331</v>
      </c>
      <c r="D118" s="267" t="s">
        <v>332</v>
      </c>
      <c r="E118" s="147" t="s">
        <v>161</v>
      </c>
      <c r="F118" s="147" t="s">
        <v>161</v>
      </c>
      <c r="G118" s="212">
        <v>775.49038664537397</v>
      </c>
      <c r="H118" s="212">
        <v>775.49038664537397</v>
      </c>
    </row>
    <row r="119" spans="1:8" hidden="1">
      <c r="A119" s="147" t="s">
        <v>157</v>
      </c>
      <c r="B119" s="270" t="s">
        <v>305</v>
      </c>
      <c r="C119" s="263" t="s">
        <v>333</v>
      </c>
      <c r="D119" s="267" t="s">
        <v>332</v>
      </c>
      <c r="E119" s="147" t="s">
        <v>161</v>
      </c>
      <c r="F119" s="147" t="s">
        <v>161</v>
      </c>
      <c r="G119" s="212">
        <v>2850.9970847772202</v>
      </c>
      <c r="H119" s="212">
        <v>2850.9970847772202</v>
      </c>
    </row>
    <row r="120" spans="1:8" hidden="1">
      <c r="A120" s="147" t="s">
        <v>157</v>
      </c>
      <c r="B120" s="270" t="s">
        <v>305</v>
      </c>
      <c r="C120" s="263" t="s">
        <v>334</v>
      </c>
      <c r="D120" s="267" t="s">
        <v>332</v>
      </c>
      <c r="E120" s="147" t="s">
        <v>161</v>
      </c>
      <c r="F120" s="147" t="s">
        <v>161</v>
      </c>
      <c r="G120" s="212">
        <v>651.93768097645</v>
      </c>
      <c r="H120" s="212">
        <v>651.93768097645</v>
      </c>
    </row>
    <row r="121" spans="1:8" hidden="1">
      <c r="A121" s="147" t="s">
        <v>157</v>
      </c>
      <c r="B121" s="270" t="s">
        <v>305</v>
      </c>
      <c r="C121" s="263" t="s">
        <v>335</v>
      </c>
      <c r="D121" s="267" t="s">
        <v>332</v>
      </c>
      <c r="E121" s="147" t="s">
        <v>161</v>
      </c>
      <c r="F121" s="147" t="s">
        <v>161</v>
      </c>
      <c r="G121" s="212">
        <v>189.79798615524101</v>
      </c>
      <c r="H121" s="212">
        <v>189.79798615524101</v>
      </c>
    </row>
    <row r="122" spans="1:8" hidden="1">
      <c r="A122" s="147" t="s">
        <v>157</v>
      </c>
      <c r="B122" s="270" t="s">
        <v>305</v>
      </c>
      <c r="C122" s="263" t="s">
        <v>336</v>
      </c>
      <c r="D122" s="267" t="s">
        <v>332</v>
      </c>
      <c r="E122" s="147" t="s">
        <v>161</v>
      </c>
      <c r="F122" s="147" t="s">
        <v>161</v>
      </c>
      <c r="G122" s="212">
        <v>2516.2376007196999</v>
      </c>
      <c r="H122" s="212">
        <v>2516.2376007196999</v>
      </c>
    </row>
    <row r="123" spans="1:8" hidden="1">
      <c r="A123" s="147" t="s">
        <v>157</v>
      </c>
      <c r="B123" s="270" t="s">
        <v>337</v>
      </c>
      <c r="C123" s="263" t="s">
        <v>338</v>
      </c>
      <c r="D123" s="267" t="s">
        <v>339</v>
      </c>
      <c r="E123" s="147" t="s">
        <v>161</v>
      </c>
      <c r="F123" s="147" t="s">
        <v>161</v>
      </c>
      <c r="G123" s="212">
        <v>1059.8363526148</v>
      </c>
      <c r="H123" s="212">
        <v>1059.8363526148</v>
      </c>
    </row>
    <row r="124" spans="1:8" hidden="1">
      <c r="A124" s="147" t="s">
        <v>157</v>
      </c>
      <c r="B124" s="270" t="s">
        <v>337</v>
      </c>
      <c r="C124" s="263" t="s">
        <v>340</v>
      </c>
      <c r="D124" s="267" t="s">
        <v>339</v>
      </c>
      <c r="E124" s="147" t="s">
        <v>161</v>
      </c>
      <c r="F124" s="147" t="s">
        <v>161</v>
      </c>
      <c r="G124" s="212">
        <v>2600.5123058235999</v>
      </c>
      <c r="H124" s="212">
        <v>2600.5123058235999</v>
      </c>
    </row>
    <row r="125" spans="1:8" hidden="1">
      <c r="A125" s="147" t="s">
        <v>157</v>
      </c>
      <c r="B125" s="270" t="s">
        <v>337</v>
      </c>
      <c r="C125" s="263" t="s">
        <v>341</v>
      </c>
      <c r="D125" s="267" t="s">
        <v>339</v>
      </c>
      <c r="E125" s="147" t="s">
        <v>161</v>
      </c>
      <c r="F125" s="147" t="s">
        <v>161</v>
      </c>
      <c r="G125" s="212">
        <v>594.65931096938903</v>
      </c>
      <c r="H125" s="212">
        <v>594.65931096938903</v>
      </c>
    </row>
    <row r="126" spans="1:8" hidden="1">
      <c r="A126" s="147" t="s">
        <v>157</v>
      </c>
      <c r="B126" s="270" t="s">
        <v>337</v>
      </c>
      <c r="C126" s="263" t="s">
        <v>342</v>
      </c>
      <c r="D126" s="267" t="s">
        <v>339</v>
      </c>
      <c r="E126" s="147" t="s">
        <v>161</v>
      </c>
      <c r="F126" s="147" t="s">
        <v>161</v>
      </c>
      <c r="G126" s="212">
        <v>175.99997348852099</v>
      </c>
      <c r="H126" s="212">
        <v>175.99997348852099</v>
      </c>
    </row>
    <row r="127" spans="1:8" hidden="1">
      <c r="A127" s="147" t="s">
        <v>157</v>
      </c>
      <c r="B127" s="270" t="s">
        <v>337</v>
      </c>
      <c r="C127" s="263" t="s">
        <v>343</v>
      </c>
      <c r="D127" s="267" t="s">
        <v>339</v>
      </c>
      <c r="E127" s="147" t="s">
        <v>161</v>
      </c>
      <c r="F127" s="147" t="s">
        <v>161</v>
      </c>
      <c r="G127" s="212">
        <v>2295.1643409200301</v>
      </c>
      <c r="H127" s="212">
        <v>2295.1643409200301</v>
      </c>
    </row>
    <row r="128" spans="1:8" hidden="1">
      <c r="A128" s="147" t="s">
        <v>157</v>
      </c>
      <c r="B128" s="270" t="s">
        <v>344</v>
      </c>
      <c r="C128" s="263" t="s">
        <v>345</v>
      </c>
      <c r="D128" s="267" t="s">
        <v>346</v>
      </c>
      <c r="E128" s="147" t="s">
        <v>161</v>
      </c>
      <c r="F128" s="147" t="s">
        <v>161</v>
      </c>
      <c r="G128" s="212">
        <v>696.25136661011197</v>
      </c>
      <c r="H128" s="212">
        <v>696.25136661011197</v>
      </c>
    </row>
    <row r="129" spans="1:8" hidden="1">
      <c r="A129" s="147" t="s">
        <v>157</v>
      </c>
      <c r="B129" s="270" t="s">
        <v>344</v>
      </c>
      <c r="C129" s="263" t="s">
        <v>347</v>
      </c>
      <c r="D129" s="267" t="s">
        <v>346</v>
      </c>
      <c r="E129" s="147" t="s">
        <v>161</v>
      </c>
      <c r="F129" s="147" t="s">
        <v>161</v>
      </c>
      <c r="G129" s="212">
        <v>2580.0691224082302</v>
      </c>
      <c r="H129" s="212">
        <v>2580.0691224082302</v>
      </c>
    </row>
    <row r="130" spans="1:8" hidden="1">
      <c r="A130" s="147" t="s">
        <v>157</v>
      </c>
      <c r="B130" s="270" t="s">
        <v>344</v>
      </c>
      <c r="C130" s="263" t="s">
        <v>348</v>
      </c>
      <c r="D130" s="267" t="s">
        <v>346</v>
      </c>
      <c r="E130" s="147" t="s">
        <v>161</v>
      </c>
      <c r="F130" s="147" t="s">
        <v>161</v>
      </c>
      <c r="G130" s="212">
        <v>591.33677712091696</v>
      </c>
      <c r="H130" s="212">
        <v>591.33677712091696</v>
      </c>
    </row>
    <row r="131" spans="1:8" hidden="1">
      <c r="A131" s="147" t="s">
        <v>157</v>
      </c>
      <c r="B131" s="270" t="s">
        <v>344</v>
      </c>
      <c r="C131" s="263" t="s">
        <v>349</v>
      </c>
      <c r="D131" s="267" t="s">
        <v>346</v>
      </c>
      <c r="E131" s="147" t="s">
        <v>161</v>
      </c>
      <c r="F131" s="147" t="s">
        <v>161</v>
      </c>
      <c r="G131" s="212">
        <v>175.01661064788399</v>
      </c>
      <c r="H131" s="212">
        <v>175.01661064788399</v>
      </c>
    </row>
    <row r="132" spans="1:8" hidden="1">
      <c r="A132" s="147" t="s">
        <v>157</v>
      </c>
      <c r="B132" s="270" t="s">
        <v>344</v>
      </c>
      <c r="C132" s="263" t="s">
        <v>316</v>
      </c>
      <c r="D132" s="267" t="s">
        <v>346</v>
      </c>
      <c r="E132" s="147" t="s">
        <v>161</v>
      </c>
      <c r="F132" s="147" t="s">
        <v>161</v>
      </c>
      <c r="G132" s="212">
        <v>2282.3405928178099</v>
      </c>
      <c r="H132" s="212">
        <v>2282.3405928178099</v>
      </c>
    </row>
    <row r="133" spans="1:8" hidden="1">
      <c r="A133" s="147" t="s">
        <v>157</v>
      </c>
      <c r="B133" s="206">
        <v>2016.1</v>
      </c>
      <c r="C133" s="263" t="s">
        <v>350</v>
      </c>
      <c r="D133" s="267" t="s">
        <v>351</v>
      </c>
      <c r="E133" s="147" t="s">
        <v>161</v>
      </c>
      <c r="F133" s="147" t="s">
        <v>161</v>
      </c>
      <c r="G133" s="212">
        <v>8416.07</v>
      </c>
      <c r="H133" s="212">
        <v>8416.07</v>
      </c>
    </row>
    <row r="134" spans="1:8" hidden="1">
      <c r="A134" s="147" t="s">
        <v>157</v>
      </c>
      <c r="B134" s="206">
        <v>2016.2</v>
      </c>
      <c r="C134" s="263" t="s">
        <v>350</v>
      </c>
      <c r="D134" s="267" t="s">
        <v>351</v>
      </c>
      <c r="E134" s="147" t="s">
        <v>161</v>
      </c>
      <c r="F134" s="147" t="s">
        <v>161</v>
      </c>
      <c r="G134" s="212">
        <v>12875.2</v>
      </c>
      <c r="H134" s="212">
        <v>12875.2</v>
      </c>
    </row>
    <row r="135" spans="1:8" hidden="1">
      <c r="A135" s="147" t="s">
        <v>157</v>
      </c>
      <c r="B135" s="206">
        <v>2016.3</v>
      </c>
      <c r="C135" s="263" t="s">
        <v>352</v>
      </c>
      <c r="D135" s="267" t="s">
        <v>351</v>
      </c>
      <c r="E135" s="147" t="s">
        <v>161</v>
      </c>
      <c r="F135" s="147" t="s">
        <v>161</v>
      </c>
      <c r="G135" s="212">
        <v>13615.02</v>
      </c>
      <c r="H135" s="212">
        <v>13615.02</v>
      </c>
    </row>
    <row r="136" spans="1:8" hidden="1">
      <c r="A136" s="147" t="s">
        <v>157</v>
      </c>
      <c r="B136" s="263" t="s">
        <v>111</v>
      </c>
      <c r="C136" s="263" t="s">
        <v>353</v>
      </c>
      <c r="D136" s="267" t="s">
        <v>351</v>
      </c>
      <c r="E136" s="147" t="s">
        <v>161</v>
      </c>
      <c r="F136" s="147" t="s">
        <v>161</v>
      </c>
      <c r="G136" s="212">
        <v>16446.759999999998</v>
      </c>
      <c r="H136" s="212">
        <v>16446.759999999998</v>
      </c>
    </row>
    <row r="137" spans="1:8" hidden="1">
      <c r="A137" s="147" t="s">
        <v>157</v>
      </c>
      <c r="B137" s="263" t="s">
        <v>111</v>
      </c>
      <c r="C137" s="263" t="s">
        <v>353</v>
      </c>
      <c r="D137" s="267" t="s">
        <v>351</v>
      </c>
      <c r="E137" s="147" t="s">
        <v>161</v>
      </c>
      <c r="F137" s="147" t="s">
        <v>161</v>
      </c>
      <c r="G137" s="212">
        <v>7287.16</v>
      </c>
      <c r="H137" s="212">
        <v>7287.16</v>
      </c>
    </row>
    <row r="138" spans="1:8" hidden="1">
      <c r="A138" s="147" t="s">
        <v>157</v>
      </c>
      <c r="B138" s="263" t="s">
        <v>79</v>
      </c>
      <c r="C138" s="263" t="s">
        <v>354</v>
      </c>
      <c r="D138" s="267" t="s">
        <v>351</v>
      </c>
      <c r="E138" s="147" t="s">
        <v>161</v>
      </c>
      <c r="F138" s="147" t="s">
        <v>161</v>
      </c>
      <c r="G138" s="212">
        <v>18188.669999999998</v>
      </c>
      <c r="H138" s="212">
        <v>18188.669999999998</v>
      </c>
    </row>
    <row r="139" spans="1:8" hidden="1">
      <c r="A139" s="147" t="s">
        <v>157</v>
      </c>
      <c r="B139" s="263" t="s">
        <v>117</v>
      </c>
      <c r="C139" s="263" t="s">
        <v>355</v>
      </c>
      <c r="D139" s="267" t="s">
        <v>356</v>
      </c>
      <c r="E139" s="147" t="s">
        <v>161</v>
      </c>
      <c r="F139" s="147" t="s">
        <v>161</v>
      </c>
      <c r="G139" s="212">
        <v>18463.97</v>
      </c>
      <c r="H139" s="212">
        <v>18463.97</v>
      </c>
    </row>
    <row r="140" spans="1:8" hidden="1">
      <c r="A140" s="147" t="s">
        <v>157</v>
      </c>
      <c r="B140" s="263" t="s">
        <v>126</v>
      </c>
      <c r="C140" s="263" t="s">
        <v>357</v>
      </c>
      <c r="D140" s="267" t="s">
        <v>356</v>
      </c>
      <c r="E140" s="147" t="s">
        <v>161</v>
      </c>
      <c r="F140" s="147" t="s">
        <v>161</v>
      </c>
      <c r="G140" s="212">
        <v>18493.259999999998</v>
      </c>
      <c r="H140" s="212">
        <v>18493.259999999998</v>
      </c>
    </row>
    <row r="141" spans="1:8" hidden="1">
      <c r="A141" s="147" t="s">
        <v>157</v>
      </c>
      <c r="B141" s="263" t="s">
        <v>131</v>
      </c>
      <c r="C141" s="263" t="s">
        <v>358</v>
      </c>
      <c r="D141" s="267" t="s">
        <v>356</v>
      </c>
      <c r="E141" s="147" t="s">
        <v>161</v>
      </c>
      <c r="F141" s="147" t="s">
        <v>161</v>
      </c>
      <c r="G141" s="212">
        <v>16067.65</v>
      </c>
      <c r="H141" s="212">
        <v>16067.65</v>
      </c>
    </row>
    <row r="142" spans="1:8" hidden="1">
      <c r="A142" s="147" t="s">
        <v>157</v>
      </c>
      <c r="B142" s="263" t="s">
        <v>136</v>
      </c>
      <c r="C142" s="263" t="s">
        <v>359</v>
      </c>
      <c r="D142" s="267" t="s">
        <v>356</v>
      </c>
      <c r="E142" s="147" t="s">
        <v>161</v>
      </c>
      <c r="F142" s="147" t="s">
        <v>161</v>
      </c>
      <c r="G142" s="212">
        <v>11951.35</v>
      </c>
      <c r="H142" s="212">
        <v>11951.35</v>
      </c>
    </row>
    <row r="143" spans="1:8" hidden="1">
      <c r="A143" s="147" t="s">
        <v>157</v>
      </c>
      <c r="B143" s="263" t="s">
        <v>136</v>
      </c>
      <c r="C143" s="263" t="s">
        <v>359</v>
      </c>
      <c r="D143" s="267" t="s">
        <v>356</v>
      </c>
      <c r="E143" s="147" t="s">
        <v>161</v>
      </c>
      <c r="F143" s="147" t="s">
        <v>161</v>
      </c>
      <c r="G143" s="212">
        <v>27000</v>
      </c>
      <c r="H143" s="212">
        <v>27000</v>
      </c>
    </row>
    <row r="144" spans="1:8" hidden="1">
      <c r="A144" s="147" t="s">
        <v>157</v>
      </c>
      <c r="B144" s="263" t="s">
        <v>86</v>
      </c>
      <c r="C144" s="263" t="s">
        <v>360</v>
      </c>
      <c r="D144" s="267" t="s">
        <v>356</v>
      </c>
      <c r="E144" s="147" t="s">
        <v>161</v>
      </c>
      <c r="F144" s="147" t="s">
        <v>161</v>
      </c>
      <c r="G144" s="212">
        <v>10077.959999999999</v>
      </c>
      <c r="H144" s="212">
        <v>10077.959999999999</v>
      </c>
    </row>
    <row r="145" spans="1:13" hidden="1">
      <c r="A145" s="147" t="s">
        <v>157</v>
      </c>
      <c r="B145" s="263" t="s">
        <v>75</v>
      </c>
      <c r="C145" s="263" t="s">
        <v>361</v>
      </c>
      <c r="D145" s="267" t="s">
        <v>362</v>
      </c>
      <c r="E145" s="147" t="s">
        <v>161</v>
      </c>
      <c r="F145" s="147" t="s">
        <v>161</v>
      </c>
      <c r="G145" s="212">
        <v>2943.41</v>
      </c>
      <c r="H145" s="212">
        <v>2943.41</v>
      </c>
    </row>
    <row r="146" spans="1:13" hidden="1">
      <c r="A146" s="147" t="s">
        <v>157</v>
      </c>
      <c r="B146" s="263" t="s">
        <v>75</v>
      </c>
      <c r="C146" s="263" t="s">
        <v>363</v>
      </c>
      <c r="D146" s="267" t="s">
        <v>356</v>
      </c>
      <c r="E146" s="147" t="s">
        <v>161</v>
      </c>
      <c r="F146" s="147" t="s">
        <v>161</v>
      </c>
      <c r="G146" s="212">
        <v>15478.35</v>
      </c>
      <c r="H146" s="212">
        <v>15478.35</v>
      </c>
    </row>
    <row r="147" spans="1:13" hidden="1">
      <c r="A147" s="147" t="s">
        <v>157</v>
      </c>
      <c r="B147" s="263" t="s">
        <v>106</v>
      </c>
      <c r="C147" s="263" t="s">
        <v>364</v>
      </c>
      <c r="D147" s="267" t="s">
        <v>356</v>
      </c>
      <c r="E147" s="147" t="s">
        <v>161</v>
      </c>
      <c r="F147" s="147" t="s">
        <v>161</v>
      </c>
      <c r="G147" s="212">
        <v>11592.51</v>
      </c>
      <c r="H147" s="212">
        <v>11592.51</v>
      </c>
    </row>
    <row r="148" spans="1:13" hidden="1">
      <c r="A148" s="147" t="s">
        <v>157</v>
      </c>
      <c r="B148" s="263" t="s">
        <v>131</v>
      </c>
      <c r="C148" s="263" t="s">
        <v>365</v>
      </c>
      <c r="D148" s="267" t="s">
        <v>366</v>
      </c>
      <c r="E148" s="147" t="s">
        <v>161</v>
      </c>
      <c r="F148" s="147" t="s">
        <v>161</v>
      </c>
      <c r="G148" s="212">
        <v>19930.560000000001</v>
      </c>
      <c r="H148" s="212">
        <v>19930.560000000001</v>
      </c>
    </row>
    <row r="149" spans="1:13" hidden="1">
      <c r="A149" s="147" t="s">
        <v>157</v>
      </c>
      <c r="B149" s="263" t="s">
        <v>136</v>
      </c>
      <c r="C149" s="263" t="s">
        <v>367</v>
      </c>
      <c r="D149" s="267" t="s">
        <v>366</v>
      </c>
      <c r="E149" s="147" t="s">
        <v>161</v>
      </c>
      <c r="F149" s="147" t="s">
        <v>161</v>
      </c>
      <c r="G149" s="212">
        <v>19838.68</v>
      </c>
      <c r="H149" s="212">
        <v>19838.68</v>
      </c>
    </row>
    <row r="150" spans="1:13" hidden="1">
      <c r="A150" s="147" t="s">
        <v>157</v>
      </c>
      <c r="B150" s="263" t="s">
        <v>86</v>
      </c>
      <c r="C150" s="263" t="s">
        <v>368</v>
      </c>
      <c r="D150" s="267" t="s">
        <v>366</v>
      </c>
      <c r="E150" s="147" t="s">
        <v>161</v>
      </c>
      <c r="F150" s="147" t="s">
        <v>161</v>
      </c>
      <c r="G150" s="212">
        <v>19838.68</v>
      </c>
      <c r="H150" s="212">
        <v>19838.68</v>
      </c>
    </row>
    <row r="151" spans="1:13" hidden="1">
      <c r="A151" s="147" t="s">
        <v>157</v>
      </c>
      <c r="B151" s="263" t="s">
        <v>75</v>
      </c>
      <c r="C151" s="263" t="s">
        <v>145</v>
      </c>
      <c r="D151" s="267" t="s">
        <v>366</v>
      </c>
      <c r="E151" s="147" t="s">
        <v>161</v>
      </c>
      <c r="F151" s="147" t="s">
        <v>161</v>
      </c>
      <c r="G151" s="212">
        <v>19918.16</v>
      </c>
      <c r="H151" s="212">
        <v>19918.16</v>
      </c>
    </row>
    <row r="152" spans="1:13" hidden="1">
      <c r="A152" s="147" t="s">
        <v>157</v>
      </c>
      <c r="B152" s="263" t="s">
        <v>106</v>
      </c>
      <c r="C152" s="263" t="s">
        <v>368</v>
      </c>
      <c r="D152" s="267" t="s">
        <v>366</v>
      </c>
      <c r="E152" s="147" t="s">
        <v>161</v>
      </c>
      <c r="F152" s="147" t="s">
        <v>161</v>
      </c>
      <c r="G152" s="212">
        <v>19969</v>
      </c>
      <c r="H152" s="212">
        <v>19969</v>
      </c>
    </row>
    <row r="153" spans="1:13" s="205" customFormat="1" hidden="1">
      <c r="A153" s="205" t="s">
        <v>157</v>
      </c>
      <c r="B153" s="261" t="s">
        <v>106</v>
      </c>
      <c r="C153" s="261" t="s">
        <v>361</v>
      </c>
      <c r="D153" s="268" t="s">
        <v>369</v>
      </c>
      <c r="E153" s="205" t="s">
        <v>161</v>
      </c>
      <c r="F153" s="205" t="s">
        <v>161</v>
      </c>
      <c r="G153" s="211">
        <v>39940</v>
      </c>
      <c r="H153" s="211">
        <v>39940</v>
      </c>
      <c r="I153" s="101"/>
      <c r="J153" s="101"/>
      <c r="K153" s="101"/>
      <c r="L153" s="205" t="s">
        <v>370</v>
      </c>
      <c r="M153" s="205" t="s">
        <v>110</v>
      </c>
    </row>
    <row r="154" spans="1:13" hidden="1">
      <c r="A154" s="147" t="s">
        <v>157</v>
      </c>
      <c r="B154" s="263" t="s">
        <v>371</v>
      </c>
      <c r="C154" s="263" t="s">
        <v>372</v>
      </c>
      <c r="D154" s="267" t="s">
        <v>373</v>
      </c>
      <c r="E154" s="147" t="s">
        <v>161</v>
      </c>
      <c r="F154" s="147" t="s">
        <v>161</v>
      </c>
      <c r="G154" s="212">
        <v>78.925422267195302</v>
      </c>
      <c r="H154" s="212">
        <v>78.925422267195302</v>
      </c>
    </row>
    <row r="155" spans="1:13" hidden="1">
      <c r="A155" s="147" t="s">
        <v>157</v>
      </c>
      <c r="B155" s="263" t="s">
        <v>371</v>
      </c>
      <c r="C155" s="263" t="s">
        <v>374</v>
      </c>
      <c r="D155" s="267" t="s">
        <v>373</v>
      </c>
      <c r="E155" s="147" t="s">
        <v>161</v>
      </c>
      <c r="F155" s="147" t="s">
        <v>161</v>
      </c>
      <c r="G155" s="212">
        <v>288.17456631619001</v>
      </c>
      <c r="H155" s="212">
        <v>288.17456631619001</v>
      </c>
    </row>
    <row r="156" spans="1:13" hidden="1">
      <c r="A156" s="147" t="s">
        <v>157</v>
      </c>
      <c r="B156" s="263" t="s">
        <v>371</v>
      </c>
      <c r="C156" s="263" t="s">
        <v>375</v>
      </c>
      <c r="D156" s="267" t="s">
        <v>373</v>
      </c>
      <c r="E156" s="147" t="s">
        <v>161</v>
      </c>
      <c r="F156" s="147" t="s">
        <v>161</v>
      </c>
      <c r="G156" s="212">
        <v>1163.50696205808</v>
      </c>
      <c r="H156" s="212">
        <v>1163.50696205808</v>
      </c>
    </row>
    <row r="157" spans="1:13" hidden="1">
      <c r="A157" s="147" t="s">
        <v>157</v>
      </c>
      <c r="B157" s="263" t="s">
        <v>371</v>
      </c>
      <c r="C157" s="263" t="s">
        <v>376</v>
      </c>
      <c r="D157" s="267" t="s">
        <v>373</v>
      </c>
      <c r="E157" s="147" t="s">
        <v>161</v>
      </c>
      <c r="F157" s="147" t="s">
        <v>161</v>
      </c>
      <c r="G157" s="212">
        <v>266.66900166572799</v>
      </c>
      <c r="H157" s="212">
        <v>266.66900166572799</v>
      </c>
    </row>
    <row r="158" spans="1:13" hidden="1">
      <c r="A158" s="147" t="s">
        <v>157</v>
      </c>
      <c r="B158" s="263" t="s">
        <v>371</v>
      </c>
      <c r="C158" s="263" t="s">
        <v>377</v>
      </c>
      <c r="D158" s="267" t="s">
        <v>373</v>
      </c>
      <c r="E158" s="147" t="s">
        <v>161</v>
      </c>
      <c r="F158" s="147" t="s">
        <v>161</v>
      </c>
      <c r="G158" s="212">
        <v>30.107790510646701</v>
      </c>
      <c r="H158" s="212">
        <v>30.107790510646701</v>
      </c>
    </row>
    <row r="159" spans="1:13" hidden="1">
      <c r="A159" s="147" t="s">
        <v>157</v>
      </c>
      <c r="B159" s="263" t="s">
        <v>371</v>
      </c>
      <c r="C159" s="263" t="s">
        <v>378</v>
      </c>
      <c r="D159" s="267" t="s">
        <v>373</v>
      </c>
      <c r="E159" s="147" t="s">
        <v>161</v>
      </c>
      <c r="F159" s="147" t="s">
        <v>161</v>
      </c>
      <c r="G159" s="212">
        <v>272.90561541436199</v>
      </c>
      <c r="H159" s="212">
        <v>272.90561541436199</v>
      </c>
    </row>
    <row r="160" spans="1:13" hidden="1">
      <c r="A160" s="147" t="s">
        <v>157</v>
      </c>
      <c r="B160" s="263" t="s">
        <v>371</v>
      </c>
      <c r="C160" s="263" t="s">
        <v>379</v>
      </c>
      <c r="D160" s="267" t="s">
        <v>373</v>
      </c>
      <c r="E160" s="147" t="s">
        <v>161</v>
      </c>
      <c r="F160" s="147" t="s">
        <v>161</v>
      </c>
      <c r="G160" s="212">
        <v>6520.8689257926098</v>
      </c>
      <c r="H160" s="212">
        <v>6520.8689257926098</v>
      </c>
    </row>
    <row r="161" spans="1:8" hidden="1">
      <c r="A161" s="147" t="s">
        <v>157</v>
      </c>
      <c r="B161" s="263" t="s">
        <v>380</v>
      </c>
      <c r="C161" s="263" t="s">
        <v>381</v>
      </c>
      <c r="D161" s="267" t="s">
        <v>373</v>
      </c>
      <c r="E161" s="147" t="s">
        <v>161</v>
      </c>
      <c r="F161" s="147" t="s">
        <v>161</v>
      </c>
      <c r="G161" s="212">
        <v>321.03932923284498</v>
      </c>
      <c r="H161" s="212">
        <v>321.03932923284498</v>
      </c>
    </row>
    <row r="162" spans="1:8" hidden="1">
      <c r="A162" s="147" t="s">
        <v>157</v>
      </c>
      <c r="B162" s="263" t="s">
        <v>380</v>
      </c>
      <c r="C162" s="263" t="s">
        <v>382</v>
      </c>
      <c r="D162" s="267" t="s">
        <v>373</v>
      </c>
      <c r="E162" s="147" t="s">
        <v>161</v>
      </c>
      <c r="F162" s="147" t="s">
        <v>161</v>
      </c>
      <c r="G162" s="212">
        <v>1468.7021576519001</v>
      </c>
      <c r="H162" s="212">
        <v>1468.7021576519001</v>
      </c>
    </row>
    <row r="163" spans="1:8" hidden="1">
      <c r="A163" s="147" t="s">
        <v>157</v>
      </c>
      <c r="B163" s="263" t="s">
        <v>380</v>
      </c>
      <c r="C163" s="263" t="s">
        <v>383</v>
      </c>
      <c r="D163" s="267" t="s">
        <v>373</v>
      </c>
      <c r="E163" s="147" t="s">
        <v>161</v>
      </c>
      <c r="F163" s="147" t="s">
        <v>161</v>
      </c>
      <c r="G163" s="212">
        <v>353.47309708342402</v>
      </c>
      <c r="H163" s="212">
        <v>353.47309708342402</v>
      </c>
    </row>
    <row r="164" spans="1:8" hidden="1">
      <c r="A164" s="147" t="s">
        <v>157</v>
      </c>
      <c r="B164" s="263" t="s">
        <v>380</v>
      </c>
      <c r="C164" s="263" t="s">
        <v>384</v>
      </c>
      <c r="D164" s="267" t="s">
        <v>373</v>
      </c>
      <c r="E164" s="147" t="s">
        <v>161</v>
      </c>
      <c r="F164" s="147" t="s">
        <v>161</v>
      </c>
      <c r="G164" s="212">
        <v>98.290808333617605</v>
      </c>
      <c r="H164" s="212">
        <v>98.290808333617605</v>
      </c>
    </row>
    <row r="165" spans="1:8" hidden="1">
      <c r="A165" s="147" t="s">
        <v>157</v>
      </c>
      <c r="B165" s="263" t="s">
        <v>380</v>
      </c>
      <c r="C165" s="263" t="s">
        <v>376</v>
      </c>
      <c r="D165" s="267" t="s">
        <v>373</v>
      </c>
      <c r="E165" s="147" t="s">
        <v>161</v>
      </c>
      <c r="F165" s="147" t="s">
        <v>161</v>
      </c>
      <c r="G165" s="212">
        <v>80.809557187034599</v>
      </c>
      <c r="H165" s="212">
        <v>80.809557187034599</v>
      </c>
    </row>
    <row r="166" spans="1:8" hidden="1">
      <c r="A166" s="147" t="s">
        <v>157</v>
      </c>
      <c r="B166" s="263" t="s">
        <v>385</v>
      </c>
      <c r="C166" s="263" t="s">
        <v>381</v>
      </c>
      <c r="D166" s="267" t="s">
        <v>373</v>
      </c>
      <c r="E166" s="147" t="s">
        <v>161</v>
      </c>
      <c r="F166" s="147" t="s">
        <v>161</v>
      </c>
      <c r="G166" s="212">
        <v>332.29951527984201</v>
      </c>
      <c r="H166" s="212">
        <v>332.29951527984201</v>
      </c>
    </row>
    <row r="167" spans="1:8" hidden="1">
      <c r="A167" s="147" t="s">
        <v>157</v>
      </c>
      <c r="B167" s="263" t="s">
        <v>385</v>
      </c>
      <c r="C167" s="263" t="s">
        <v>386</v>
      </c>
      <c r="D167" s="267" t="s">
        <v>373</v>
      </c>
      <c r="E167" s="147" t="s">
        <v>161</v>
      </c>
      <c r="F167" s="147" t="s">
        <v>161</v>
      </c>
      <c r="G167" s="212">
        <v>1477.1107331744599</v>
      </c>
      <c r="H167" s="212">
        <v>1477.1107331744599</v>
      </c>
    </row>
    <row r="168" spans="1:8" hidden="1">
      <c r="A168" s="147" t="s">
        <v>157</v>
      </c>
      <c r="B168" s="263" t="s">
        <v>385</v>
      </c>
      <c r="C168" s="263" t="s">
        <v>387</v>
      </c>
      <c r="D168" s="267" t="s">
        <v>373</v>
      </c>
      <c r="E168" s="147" t="s">
        <v>161</v>
      </c>
      <c r="F168" s="147" t="s">
        <v>161</v>
      </c>
      <c r="G168" s="212">
        <v>356.70882858921198</v>
      </c>
      <c r="H168" s="212">
        <v>356.70882858921198</v>
      </c>
    </row>
    <row r="169" spans="1:8" hidden="1">
      <c r="A169" s="147" t="s">
        <v>157</v>
      </c>
      <c r="B169" s="263" t="s">
        <v>385</v>
      </c>
      <c r="C169" s="263" t="s">
        <v>388</v>
      </c>
      <c r="D169" s="267" t="s">
        <v>373</v>
      </c>
      <c r="E169" s="147" t="s">
        <v>161</v>
      </c>
      <c r="F169" s="147" t="s">
        <v>161</v>
      </c>
      <c r="G169" s="212">
        <v>99.190573175351801</v>
      </c>
      <c r="H169" s="212">
        <v>99.190573175351801</v>
      </c>
    </row>
    <row r="170" spans="1:8" hidden="1">
      <c r="A170" s="147" t="s">
        <v>157</v>
      </c>
      <c r="B170" s="263" t="s">
        <v>111</v>
      </c>
      <c r="C170" s="263" t="s">
        <v>389</v>
      </c>
      <c r="D170" s="267" t="s">
        <v>373</v>
      </c>
      <c r="E170" s="147" t="s">
        <v>161</v>
      </c>
      <c r="F170" s="147" t="s">
        <v>161</v>
      </c>
      <c r="G170" s="212">
        <v>420.51179356915702</v>
      </c>
      <c r="H170" s="212">
        <v>420.51179356915702</v>
      </c>
    </row>
    <row r="171" spans="1:8" hidden="1">
      <c r="A171" s="147" t="s">
        <v>157</v>
      </c>
      <c r="B171" s="263" t="s">
        <v>111</v>
      </c>
      <c r="C171" s="263" t="s">
        <v>390</v>
      </c>
      <c r="D171" s="267" t="s">
        <v>373</v>
      </c>
      <c r="E171" s="147" t="s">
        <v>161</v>
      </c>
      <c r="F171" s="147" t="s">
        <v>161</v>
      </c>
      <c r="G171" s="212">
        <v>1847.6330608314699</v>
      </c>
      <c r="H171" s="212">
        <v>1847.6330608314699</v>
      </c>
    </row>
    <row r="172" spans="1:8" hidden="1">
      <c r="A172" s="147" t="s">
        <v>157</v>
      </c>
      <c r="B172" s="263" t="s">
        <v>111</v>
      </c>
      <c r="C172" s="263" t="s">
        <v>391</v>
      </c>
      <c r="D172" s="267" t="s">
        <v>373</v>
      </c>
      <c r="E172" s="147" t="s">
        <v>161</v>
      </c>
      <c r="F172" s="147" t="s">
        <v>161</v>
      </c>
      <c r="G172" s="212">
        <v>446.186606047802</v>
      </c>
      <c r="H172" s="212">
        <v>446.186606047802</v>
      </c>
    </row>
    <row r="173" spans="1:8" hidden="1">
      <c r="A173" s="147" t="s">
        <v>157</v>
      </c>
      <c r="B173" s="263" t="s">
        <v>111</v>
      </c>
      <c r="C173" s="263" t="s">
        <v>392</v>
      </c>
      <c r="D173" s="267" t="s">
        <v>373</v>
      </c>
      <c r="E173" s="147" t="s">
        <v>161</v>
      </c>
      <c r="F173" s="147" t="s">
        <v>161</v>
      </c>
      <c r="G173" s="212">
        <v>124.071796518425</v>
      </c>
      <c r="H173" s="212">
        <v>124.071796518425</v>
      </c>
    </row>
    <row r="174" spans="1:8" hidden="1">
      <c r="A174" s="147" t="s">
        <v>157</v>
      </c>
      <c r="B174" s="263" t="s">
        <v>79</v>
      </c>
      <c r="C174" s="263" t="s">
        <v>393</v>
      </c>
      <c r="D174" s="267" t="s">
        <v>373</v>
      </c>
      <c r="E174" s="147" t="s">
        <v>161</v>
      </c>
      <c r="F174" s="147" t="s">
        <v>161</v>
      </c>
      <c r="G174" s="212">
        <v>592.11357955653602</v>
      </c>
      <c r="H174" s="212">
        <v>592.11357955653602</v>
      </c>
    </row>
    <row r="175" spans="1:8" hidden="1">
      <c r="A175" s="147" t="s">
        <v>157</v>
      </c>
      <c r="B175" s="263" t="s">
        <v>79</v>
      </c>
      <c r="C175" s="263" t="s">
        <v>394</v>
      </c>
      <c r="D175" s="267" t="s">
        <v>373</v>
      </c>
      <c r="E175" s="147" t="s">
        <v>161</v>
      </c>
      <c r="F175" s="147" t="s">
        <v>161</v>
      </c>
      <c r="G175" s="212">
        <v>2047.5026128315601</v>
      </c>
      <c r="H175" s="212">
        <v>2047.5026128315601</v>
      </c>
    </row>
    <row r="176" spans="1:8" hidden="1">
      <c r="A176" s="147" t="s">
        <v>157</v>
      </c>
      <c r="B176" s="263" t="s">
        <v>79</v>
      </c>
      <c r="C176" s="263" t="s">
        <v>395</v>
      </c>
      <c r="D176" s="267" t="s">
        <v>373</v>
      </c>
      <c r="E176" s="147" t="s">
        <v>161</v>
      </c>
      <c r="F176" s="147" t="s">
        <v>161</v>
      </c>
      <c r="G176" s="212">
        <v>494.45328786344498</v>
      </c>
      <c r="H176" s="212">
        <v>494.45328786344498</v>
      </c>
    </row>
    <row r="177" spans="1:8" hidden="1">
      <c r="A177" s="147" t="s">
        <v>157</v>
      </c>
      <c r="B177" s="263" t="s">
        <v>79</v>
      </c>
      <c r="C177" s="263" t="s">
        <v>396</v>
      </c>
      <c r="D177" s="267" t="s">
        <v>373</v>
      </c>
      <c r="E177" s="147" t="s">
        <v>161</v>
      </c>
      <c r="F177" s="147" t="s">
        <v>161</v>
      </c>
      <c r="G177" s="212">
        <v>137.49338704507599</v>
      </c>
      <c r="H177" s="212">
        <v>137.49338704507599</v>
      </c>
    </row>
    <row r="178" spans="1:8" hidden="1">
      <c r="A178" s="147" t="s">
        <v>157</v>
      </c>
      <c r="B178" s="263" t="s">
        <v>117</v>
      </c>
      <c r="C178" s="263" t="s">
        <v>397</v>
      </c>
      <c r="D178" s="267" t="s">
        <v>373</v>
      </c>
      <c r="E178" s="147" t="s">
        <v>161</v>
      </c>
      <c r="F178" s="147" t="s">
        <v>161</v>
      </c>
      <c r="G178" s="212">
        <v>544.21561897018205</v>
      </c>
      <c r="H178" s="212">
        <v>544.21561897018205</v>
      </c>
    </row>
    <row r="179" spans="1:8" hidden="1">
      <c r="A179" s="147" t="s">
        <v>157</v>
      </c>
      <c r="B179" s="263" t="s">
        <v>117</v>
      </c>
      <c r="C179" s="263" t="s">
        <v>393</v>
      </c>
      <c r="D179" s="267" t="s">
        <v>373</v>
      </c>
      <c r="E179" s="147" t="s">
        <v>161</v>
      </c>
      <c r="F179" s="147" t="s">
        <v>161</v>
      </c>
      <c r="G179" s="212">
        <v>2078.97081302166</v>
      </c>
      <c r="H179" s="212">
        <v>2078.97081302166</v>
      </c>
    </row>
    <row r="180" spans="1:8" hidden="1">
      <c r="A180" s="147" t="s">
        <v>157</v>
      </c>
      <c r="B180" s="263" t="s">
        <v>117</v>
      </c>
      <c r="C180" s="263" t="s">
        <v>394</v>
      </c>
      <c r="D180" s="267" t="s">
        <v>373</v>
      </c>
      <c r="E180" s="147" t="s">
        <v>161</v>
      </c>
      <c r="F180" s="147" t="s">
        <v>161</v>
      </c>
      <c r="G180" s="212">
        <v>502.05257245025399</v>
      </c>
      <c r="H180" s="212">
        <v>502.05257245025399</v>
      </c>
    </row>
    <row r="181" spans="1:8" hidden="1">
      <c r="A181" s="147" t="s">
        <v>157</v>
      </c>
      <c r="B181" s="263" t="s">
        <v>117</v>
      </c>
      <c r="C181" s="263" t="s">
        <v>395</v>
      </c>
      <c r="D181" s="267" t="s">
        <v>373</v>
      </c>
      <c r="E181" s="147" t="s">
        <v>161</v>
      </c>
      <c r="F181" s="147" t="s">
        <v>161</v>
      </c>
      <c r="G181" s="212">
        <v>139.60653181042801</v>
      </c>
      <c r="H181" s="212">
        <v>139.60653181042801</v>
      </c>
    </row>
    <row r="182" spans="1:8" hidden="1">
      <c r="A182" s="147" t="s">
        <v>157</v>
      </c>
      <c r="B182" s="263" t="s">
        <v>126</v>
      </c>
      <c r="C182" s="263" t="s">
        <v>398</v>
      </c>
      <c r="D182" s="267" t="s">
        <v>373</v>
      </c>
      <c r="E182" s="147" t="s">
        <v>161</v>
      </c>
      <c r="F182" s="147" t="s">
        <v>161</v>
      </c>
      <c r="G182" s="212">
        <v>563.15062261418598</v>
      </c>
      <c r="H182" s="212">
        <v>563.15062261418598</v>
      </c>
    </row>
    <row r="183" spans="1:8" hidden="1">
      <c r="A183" s="147" t="s">
        <v>157</v>
      </c>
      <c r="B183" s="263" t="s">
        <v>126</v>
      </c>
      <c r="C183" s="263" t="s">
        <v>399</v>
      </c>
      <c r="D183" s="267" t="s">
        <v>373</v>
      </c>
      <c r="E183" s="147" t="s">
        <v>161</v>
      </c>
      <c r="F183" s="147" t="s">
        <v>161</v>
      </c>
      <c r="G183" s="212">
        <v>2151.7500354829699</v>
      </c>
      <c r="H183" s="212">
        <v>2151.7500354829699</v>
      </c>
    </row>
    <row r="184" spans="1:8" hidden="1">
      <c r="A184" s="147" t="s">
        <v>157</v>
      </c>
      <c r="B184" s="263" t="s">
        <v>126</v>
      </c>
      <c r="C184" s="263" t="s">
        <v>372</v>
      </c>
      <c r="D184" s="267" t="s">
        <v>373</v>
      </c>
      <c r="E184" s="147" t="s">
        <v>161</v>
      </c>
      <c r="F184" s="147" t="s">
        <v>161</v>
      </c>
      <c r="G184" s="212">
        <v>526.38940141575995</v>
      </c>
      <c r="H184" s="212">
        <v>526.38940141575995</v>
      </c>
    </row>
    <row r="185" spans="1:8" hidden="1">
      <c r="A185" s="147" t="s">
        <v>157</v>
      </c>
      <c r="B185" s="263" t="s">
        <v>126</v>
      </c>
      <c r="C185" s="263" t="s">
        <v>400</v>
      </c>
      <c r="D185" s="267" t="s">
        <v>373</v>
      </c>
      <c r="E185" s="147" t="s">
        <v>161</v>
      </c>
      <c r="F185" s="147" t="s">
        <v>161</v>
      </c>
      <c r="G185" s="212">
        <v>139.849071282523</v>
      </c>
      <c r="H185" s="212">
        <v>139.849071282523</v>
      </c>
    </row>
    <row r="186" spans="1:8" hidden="1">
      <c r="A186" s="147" t="s">
        <v>157</v>
      </c>
      <c r="B186" s="263" t="s">
        <v>131</v>
      </c>
      <c r="C186" s="263" t="s">
        <v>400</v>
      </c>
      <c r="D186" s="267" t="s">
        <v>373</v>
      </c>
      <c r="E186" s="147" t="s">
        <v>161</v>
      </c>
      <c r="F186" s="147" t="s">
        <v>161</v>
      </c>
      <c r="G186" s="212">
        <v>555.95342920054202</v>
      </c>
      <c r="H186" s="212">
        <v>555.95342920054202</v>
      </c>
    </row>
    <row r="187" spans="1:8" hidden="1">
      <c r="A187" s="147" t="s">
        <v>157</v>
      </c>
      <c r="B187" s="263" t="s">
        <v>131</v>
      </c>
      <c r="C187" s="263" t="s">
        <v>401</v>
      </c>
      <c r="D187" s="267" t="s">
        <v>373</v>
      </c>
      <c r="E187" s="147" t="s">
        <v>161</v>
      </c>
      <c r="F187" s="147" t="s">
        <v>161</v>
      </c>
      <c r="G187" s="212">
        <v>2166.3741204385101</v>
      </c>
      <c r="H187" s="212">
        <v>2166.3741204385101</v>
      </c>
    </row>
    <row r="188" spans="1:8" hidden="1">
      <c r="A188" s="147" t="s">
        <v>157</v>
      </c>
      <c r="B188" s="263" t="s">
        <v>131</v>
      </c>
      <c r="C188" s="263" t="s">
        <v>397</v>
      </c>
      <c r="D188" s="267" t="s">
        <v>373</v>
      </c>
      <c r="E188" s="147" t="s">
        <v>161</v>
      </c>
      <c r="F188" s="147" t="s">
        <v>161</v>
      </c>
      <c r="G188" s="212">
        <v>529.96693746737196</v>
      </c>
      <c r="H188" s="212">
        <v>529.96693746737196</v>
      </c>
    </row>
    <row r="189" spans="1:8" hidden="1">
      <c r="A189" s="147" t="s">
        <v>157</v>
      </c>
      <c r="B189" s="263" t="s">
        <v>131</v>
      </c>
      <c r="C189" s="263" t="s">
        <v>393</v>
      </c>
      <c r="D189" s="267" t="s">
        <v>373</v>
      </c>
      <c r="E189" s="147" t="s">
        <v>161</v>
      </c>
      <c r="F189" s="147" t="s">
        <v>161</v>
      </c>
      <c r="G189" s="212">
        <v>140.79953702699299</v>
      </c>
      <c r="H189" s="212">
        <v>140.79953702699299</v>
      </c>
    </row>
    <row r="190" spans="1:8" hidden="1">
      <c r="A190" s="147" t="s">
        <v>157</v>
      </c>
      <c r="B190" s="263" t="s">
        <v>136</v>
      </c>
      <c r="C190" s="263" t="s">
        <v>375</v>
      </c>
      <c r="D190" s="267" t="s">
        <v>373</v>
      </c>
      <c r="E190" s="147" t="s">
        <v>161</v>
      </c>
      <c r="F190" s="147" t="s">
        <v>161</v>
      </c>
      <c r="G190" s="212">
        <v>1270.4074494188301</v>
      </c>
      <c r="H190" s="212">
        <v>1270.4074494188301</v>
      </c>
    </row>
    <row r="191" spans="1:8" hidden="1">
      <c r="A191" s="147" t="s">
        <v>157</v>
      </c>
      <c r="B191" s="263" t="s">
        <v>136</v>
      </c>
      <c r="C191" s="263" t="s">
        <v>376</v>
      </c>
      <c r="D191" s="267" t="s">
        <v>373</v>
      </c>
      <c r="E191" s="147" t="s">
        <v>161</v>
      </c>
      <c r="F191" s="147" t="s">
        <v>161</v>
      </c>
      <c r="G191" s="212">
        <v>3949.23691950991</v>
      </c>
      <c r="H191" s="212">
        <v>3949.23691950991</v>
      </c>
    </row>
    <row r="192" spans="1:8" hidden="1">
      <c r="A192" s="147" t="s">
        <v>157</v>
      </c>
      <c r="B192" s="263" t="s">
        <v>136</v>
      </c>
      <c r="C192" s="263" t="s">
        <v>402</v>
      </c>
      <c r="D192" s="264" t="s">
        <v>373</v>
      </c>
      <c r="E192" s="147" t="s">
        <v>161</v>
      </c>
      <c r="F192" s="147" t="s">
        <v>161</v>
      </c>
      <c r="G192" s="212">
        <v>980.08427462832901</v>
      </c>
      <c r="H192" s="212">
        <v>980.08427462832901</v>
      </c>
    </row>
    <row r="193" spans="1:8" hidden="1">
      <c r="A193" s="147" t="s">
        <v>157</v>
      </c>
      <c r="B193" s="263" t="s">
        <v>136</v>
      </c>
      <c r="C193" s="263" t="s">
        <v>403</v>
      </c>
      <c r="D193" s="264" t="s">
        <v>373</v>
      </c>
      <c r="E193" s="147" t="s">
        <v>161</v>
      </c>
      <c r="F193" s="147" t="s">
        <v>161</v>
      </c>
      <c r="G193" s="212">
        <v>250.96392559071299</v>
      </c>
      <c r="H193" s="212">
        <v>250.96392559071299</v>
      </c>
    </row>
    <row r="194" spans="1:8" hidden="1">
      <c r="A194" s="147" t="s">
        <v>157</v>
      </c>
      <c r="B194" s="263" t="s">
        <v>86</v>
      </c>
      <c r="C194" s="263" t="s">
        <v>400</v>
      </c>
      <c r="D194" s="264" t="s">
        <v>373</v>
      </c>
      <c r="E194" s="147" t="s">
        <v>161</v>
      </c>
      <c r="F194" s="147" t="s">
        <v>161</v>
      </c>
      <c r="G194" s="212">
        <v>448.11250180687898</v>
      </c>
      <c r="H194" s="212">
        <v>448.11250180687898</v>
      </c>
    </row>
    <row r="195" spans="1:8" hidden="1">
      <c r="A195" s="147" t="s">
        <v>157</v>
      </c>
      <c r="B195" s="263" t="s">
        <v>86</v>
      </c>
      <c r="C195" s="263" t="s">
        <v>401</v>
      </c>
      <c r="D195" s="264" t="s">
        <v>373</v>
      </c>
      <c r="E195" s="147" t="s">
        <v>161</v>
      </c>
      <c r="F195" s="147" t="s">
        <v>161</v>
      </c>
      <c r="G195" s="212">
        <v>1529.0383135728</v>
      </c>
      <c r="H195" s="212">
        <v>1529.0383135728</v>
      </c>
    </row>
    <row r="196" spans="1:8" hidden="1">
      <c r="A196" s="147" t="s">
        <v>157</v>
      </c>
      <c r="B196" s="263" t="s">
        <v>86</v>
      </c>
      <c r="C196" s="263" t="s">
        <v>397</v>
      </c>
      <c r="D196" s="264" t="s">
        <v>373</v>
      </c>
      <c r="E196" s="147" t="s">
        <v>161</v>
      </c>
      <c r="F196" s="147" t="s">
        <v>161</v>
      </c>
      <c r="G196" s="212">
        <v>379.46227004858599</v>
      </c>
      <c r="H196" s="212">
        <v>379.46227004858599</v>
      </c>
    </row>
    <row r="197" spans="1:8" hidden="1">
      <c r="A197" s="147" t="s">
        <v>157</v>
      </c>
      <c r="B197" s="263" t="s">
        <v>86</v>
      </c>
      <c r="C197" s="263" t="s">
        <v>393</v>
      </c>
      <c r="D197" s="264" t="s">
        <v>373</v>
      </c>
      <c r="E197" s="147" t="s">
        <v>161</v>
      </c>
      <c r="F197" s="147" t="s">
        <v>161</v>
      </c>
      <c r="G197" s="212">
        <v>97.166481873276098</v>
      </c>
      <c r="H197" s="212">
        <v>97.166481873276098</v>
      </c>
    </row>
    <row r="198" spans="1:8" hidden="1">
      <c r="A198" s="147" t="s">
        <v>157</v>
      </c>
      <c r="B198" s="263" t="s">
        <v>75</v>
      </c>
      <c r="C198" s="263" t="s">
        <v>384</v>
      </c>
      <c r="D198" s="264" t="s">
        <v>373</v>
      </c>
      <c r="E198" s="147" t="s">
        <v>161</v>
      </c>
      <c r="F198" s="147" t="s">
        <v>161</v>
      </c>
      <c r="G198" s="212">
        <v>717.84809739611603</v>
      </c>
      <c r="H198" s="212">
        <v>717.84809739611603</v>
      </c>
    </row>
    <row r="199" spans="1:8" hidden="1">
      <c r="A199" s="147" t="s">
        <v>157</v>
      </c>
      <c r="B199" s="263" t="s">
        <v>75</v>
      </c>
      <c r="C199" s="263" t="s">
        <v>386</v>
      </c>
      <c r="D199" s="264" t="s">
        <v>373</v>
      </c>
      <c r="E199" s="147" t="s">
        <v>161</v>
      </c>
      <c r="F199" s="147" t="s">
        <v>161</v>
      </c>
      <c r="G199" s="212">
        <v>2196.8039546944101</v>
      </c>
      <c r="H199" s="212">
        <v>2196.8039546944101</v>
      </c>
    </row>
    <row r="200" spans="1:8" hidden="1">
      <c r="A200" s="147" t="s">
        <v>157</v>
      </c>
      <c r="B200" s="263" t="s">
        <v>75</v>
      </c>
      <c r="C200" s="263" t="s">
        <v>404</v>
      </c>
      <c r="D200" s="264" t="s">
        <v>373</v>
      </c>
      <c r="E200" s="147" t="s">
        <v>161</v>
      </c>
      <c r="F200" s="147" t="s">
        <v>161</v>
      </c>
      <c r="G200" s="212">
        <v>550.18461444027605</v>
      </c>
      <c r="H200" s="212">
        <v>550.18461444027605</v>
      </c>
    </row>
    <row r="201" spans="1:8" hidden="1">
      <c r="A201" s="147" t="s">
        <v>157</v>
      </c>
      <c r="B201" s="263" t="s">
        <v>75</v>
      </c>
      <c r="C201" s="263" t="s">
        <v>405</v>
      </c>
      <c r="D201" s="264" t="s">
        <v>373</v>
      </c>
      <c r="E201" s="147" t="s">
        <v>161</v>
      </c>
      <c r="F201" s="147" t="s">
        <v>161</v>
      </c>
      <c r="G201" s="212">
        <v>141.334106373145</v>
      </c>
      <c r="H201" s="212">
        <v>141.334106373145</v>
      </c>
    </row>
    <row r="202" spans="1:8" hidden="1">
      <c r="A202" s="147" t="s">
        <v>157</v>
      </c>
      <c r="B202" s="263" t="s">
        <v>106</v>
      </c>
      <c r="C202" s="263" t="s">
        <v>406</v>
      </c>
      <c r="D202" s="264" t="s">
        <v>373</v>
      </c>
      <c r="E202" s="147" t="s">
        <v>161</v>
      </c>
      <c r="F202" s="147" t="s">
        <v>161</v>
      </c>
      <c r="G202" s="212">
        <v>584.68606138159498</v>
      </c>
      <c r="H202" s="212">
        <v>584.68606138159498</v>
      </c>
    </row>
    <row r="203" spans="1:8" hidden="1">
      <c r="A203" s="147" t="s">
        <v>157</v>
      </c>
      <c r="B203" s="263" t="s">
        <v>106</v>
      </c>
      <c r="C203" s="263" t="s">
        <v>398</v>
      </c>
      <c r="D203" s="264" t="s">
        <v>373</v>
      </c>
      <c r="E203" s="147" t="s">
        <v>161</v>
      </c>
      <c r="F203" s="147" t="s">
        <v>161</v>
      </c>
      <c r="G203" s="212">
        <v>1735.25405255995</v>
      </c>
      <c r="H203" s="212">
        <v>1735.25405255995</v>
      </c>
    </row>
    <row r="204" spans="1:8" hidden="1">
      <c r="A204" s="147" t="s">
        <v>157</v>
      </c>
      <c r="B204" s="263" t="s">
        <v>106</v>
      </c>
      <c r="C204" s="263" t="s">
        <v>399</v>
      </c>
      <c r="D204" s="264" t="s">
        <v>373</v>
      </c>
      <c r="E204" s="147" t="s">
        <v>161</v>
      </c>
      <c r="F204" s="147" t="s">
        <v>161</v>
      </c>
      <c r="G204" s="212">
        <v>434.59047851014498</v>
      </c>
      <c r="H204" s="212">
        <v>434.59047851014498</v>
      </c>
    </row>
    <row r="205" spans="1:8" hidden="1">
      <c r="A205" s="147" t="s">
        <v>157</v>
      </c>
      <c r="B205" s="263" t="s">
        <v>106</v>
      </c>
      <c r="C205" s="263" t="s">
        <v>372</v>
      </c>
      <c r="D205" s="264" t="s">
        <v>373</v>
      </c>
      <c r="E205" s="147" t="s">
        <v>161</v>
      </c>
      <c r="F205" s="147" t="s">
        <v>161</v>
      </c>
      <c r="G205" s="212">
        <v>111.63972111615</v>
      </c>
      <c r="H205" s="212">
        <v>111.63972111615</v>
      </c>
    </row>
    <row r="206" spans="1:8" hidden="1">
      <c r="A206" s="147" t="s">
        <v>157</v>
      </c>
      <c r="B206" s="263" t="s">
        <v>222</v>
      </c>
      <c r="C206" s="263" t="s">
        <v>407</v>
      </c>
      <c r="D206" s="264" t="s">
        <v>356</v>
      </c>
      <c r="E206" s="147" t="s">
        <v>161</v>
      </c>
      <c r="F206" s="147" t="s">
        <v>161</v>
      </c>
      <c r="G206" s="212">
        <v>26852.29</v>
      </c>
      <c r="H206" s="212">
        <v>26852.29</v>
      </c>
    </row>
    <row r="207" spans="1:8" hidden="1">
      <c r="A207" s="147" t="s">
        <v>157</v>
      </c>
      <c r="B207" s="263" t="s">
        <v>144</v>
      </c>
      <c r="C207" s="263" t="s">
        <v>218</v>
      </c>
      <c r="D207" s="264" t="s">
        <v>356</v>
      </c>
      <c r="E207" s="147" t="s">
        <v>161</v>
      </c>
      <c r="F207" s="147" t="s">
        <v>161</v>
      </c>
      <c r="G207" s="212">
        <v>23361.79</v>
      </c>
      <c r="H207" s="212">
        <v>23361.79</v>
      </c>
    </row>
    <row r="208" spans="1:8" hidden="1">
      <c r="A208" s="147" t="s">
        <v>157</v>
      </c>
      <c r="B208" s="263" t="s">
        <v>147</v>
      </c>
      <c r="C208" s="263" t="s">
        <v>120</v>
      </c>
      <c r="D208" s="264" t="s">
        <v>356</v>
      </c>
      <c r="E208" s="147" t="s">
        <v>161</v>
      </c>
      <c r="F208" s="147" t="s">
        <v>161</v>
      </c>
      <c r="G208" s="212">
        <v>24152.59</v>
      </c>
      <c r="H208" s="212">
        <v>24152.59</v>
      </c>
    </row>
    <row r="209" spans="1:8" hidden="1">
      <c r="A209" s="147" t="s">
        <v>157</v>
      </c>
      <c r="B209" s="263" t="s">
        <v>408</v>
      </c>
      <c r="C209" s="263" t="s">
        <v>409</v>
      </c>
      <c r="D209" s="264" t="s">
        <v>356</v>
      </c>
      <c r="E209" s="147" t="s">
        <v>161</v>
      </c>
      <c r="F209" s="147" t="s">
        <v>161</v>
      </c>
      <c r="G209" s="212">
        <v>22877.86</v>
      </c>
      <c r="H209" s="212">
        <v>22877.86</v>
      </c>
    </row>
    <row r="210" spans="1:8" hidden="1">
      <c r="A210" s="147" t="s">
        <v>157</v>
      </c>
      <c r="B210" s="263" t="s">
        <v>410</v>
      </c>
      <c r="C210" s="263" t="s">
        <v>411</v>
      </c>
      <c r="D210" s="264" t="s">
        <v>356</v>
      </c>
      <c r="E210" s="147" t="s">
        <v>161</v>
      </c>
      <c r="F210" s="147" t="s">
        <v>161</v>
      </c>
      <c r="G210" s="212">
        <v>23141.919999999998</v>
      </c>
      <c r="H210" s="212">
        <v>23141.919999999998</v>
      </c>
    </row>
    <row r="211" spans="1:8" hidden="1">
      <c r="A211" s="147" t="s">
        <v>157</v>
      </c>
      <c r="B211" s="263" t="s">
        <v>412</v>
      </c>
      <c r="C211" s="263" t="s">
        <v>413</v>
      </c>
      <c r="D211" s="264" t="s">
        <v>356</v>
      </c>
      <c r="E211" s="147" t="s">
        <v>161</v>
      </c>
      <c r="F211" s="147" t="s">
        <v>161</v>
      </c>
      <c r="G211" s="212">
        <v>23101.919999999998</v>
      </c>
      <c r="H211" s="212">
        <v>23101.919999999998</v>
      </c>
    </row>
    <row r="212" spans="1:8" hidden="1">
      <c r="A212" s="147" t="s">
        <v>157</v>
      </c>
      <c r="B212" s="263" t="s">
        <v>230</v>
      </c>
      <c r="C212" s="263" t="s">
        <v>158</v>
      </c>
      <c r="D212" s="264" t="s">
        <v>356</v>
      </c>
      <c r="E212" s="147" t="s">
        <v>161</v>
      </c>
      <c r="F212" s="147" t="s">
        <v>161</v>
      </c>
      <c r="G212" s="212">
        <v>24079.41</v>
      </c>
      <c r="H212" s="212">
        <v>24079.41</v>
      </c>
    </row>
    <row r="213" spans="1:8" hidden="1">
      <c r="A213" s="147" t="s">
        <v>157</v>
      </c>
      <c r="B213" s="263" t="s">
        <v>150</v>
      </c>
      <c r="C213" s="263" t="s">
        <v>414</v>
      </c>
      <c r="D213" s="264" t="s">
        <v>356</v>
      </c>
      <c r="E213" s="147" t="s">
        <v>161</v>
      </c>
      <c r="F213" s="147" t="s">
        <v>161</v>
      </c>
      <c r="G213" s="212">
        <v>24771.22</v>
      </c>
      <c r="H213" s="212">
        <v>24771.22</v>
      </c>
    </row>
    <row r="214" spans="1:8" hidden="1">
      <c r="A214" s="147" t="s">
        <v>157</v>
      </c>
      <c r="B214" s="263" t="s">
        <v>415</v>
      </c>
      <c r="C214" s="263" t="s">
        <v>416</v>
      </c>
      <c r="D214" s="264" t="s">
        <v>356</v>
      </c>
      <c r="E214" s="147" t="s">
        <v>161</v>
      </c>
      <c r="F214" s="147" t="s">
        <v>161</v>
      </c>
      <c r="G214" s="212">
        <v>22237.37</v>
      </c>
      <c r="H214" s="212">
        <v>22237.37</v>
      </c>
    </row>
    <row r="215" spans="1:8" hidden="1">
      <c r="A215" s="147" t="s">
        <v>157</v>
      </c>
      <c r="B215" s="263" t="s">
        <v>417</v>
      </c>
      <c r="C215" s="263" t="s">
        <v>418</v>
      </c>
      <c r="D215" s="264" t="s">
        <v>356</v>
      </c>
      <c r="E215" s="147" t="s">
        <v>161</v>
      </c>
      <c r="F215" s="147" t="s">
        <v>161</v>
      </c>
      <c r="G215" s="212">
        <v>22572.639999999999</v>
      </c>
      <c r="H215" s="212">
        <v>22572.639999999999</v>
      </c>
    </row>
    <row r="216" spans="1:8" hidden="1">
      <c r="A216" s="147" t="s">
        <v>157</v>
      </c>
      <c r="B216" s="263" t="s">
        <v>419</v>
      </c>
      <c r="C216" s="263" t="s">
        <v>420</v>
      </c>
      <c r="D216" s="264" t="s">
        <v>356</v>
      </c>
      <c r="E216" s="147" t="s">
        <v>161</v>
      </c>
      <c r="F216" s="147" t="s">
        <v>161</v>
      </c>
      <c r="G216" s="212">
        <v>14768.8</v>
      </c>
      <c r="H216" s="212">
        <v>14768.8</v>
      </c>
    </row>
    <row r="217" spans="1:8" hidden="1">
      <c r="A217" s="147" t="s">
        <v>157</v>
      </c>
      <c r="B217" s="263" t="s">
        <v>421</v>
      </c>
      <c r="C217" s="263" t="s">
        <v>422</v>
      </c>
      <c r="D217" s="264" t="s">
        <v>356</v>
      </c>
      <c r="E217" s="147" t="s">
        <v>161</v>
      </c>
      <c r="F217" s="147" t="s">
        <v>161</v>
      </c>
      <c r="G217" s="212">
        <v>15025.88</v>
      </c>
      <c r="H217" s="212">
        <v>15025.88</v>
      </c>
    </row>
    <row r="218" spans="1:8" hidden="1">
      <c r="A218" s="147" t="s">
        <v>157</v>
      </c>
      <c r="B218" s="263" t="s">
        <v>222</v>
      </c>
      <c r="C218" s="263" t="s">
        <v>400</v>
      </c>
      <c r="D218" s="264" t="s">
        <v>373</v>
      </c>
      <c r="E218" s="147" t="s">
        <v>161</v>
      </c>
      <c r="F218" s="147" t="s">
        <v>161</v>
      </c>
      <c r="G218" s="212">
        <v>672.85035579535702</v>
      </c>
      <c r="H218" s="212">
        <v>672.85035579535702</v>
      </c>
    </row>
    <row r="219" spans="1:8" hidden="1">
      <c r="A219" s="147" t="s">
        <v>157</v>
      </c>
      <c r="B219" s="263" t="s">
        <v>222</v>
      </c>
      <c r="C219" s="263" t="s">
        <v>401</v>
      </c>
      <c r="D219" s="264" t="s">
        <v>373</v>
      </c>
      <c r="E219" s="147" t="s">
        <v>161</v>
      </c>
      <c r="F219" s="147" t="s">
        <v>161</v>
      </c>
      <c r="G219" s="212">
        <v>2200.8318882600101</v>
      </c>
      <c r="H219" s="212">
        <v>2200.8318882600101</v>
      </c>
    </row>
    <row r="220" spans="1:8" hidden="1">
      <c r="A220" s="147" t="s">
        <v>157</v>
      </c>
      <c r="B220" s="263" t="s">
        <v>222</v>
      </c>
      <c r="C220" s="263" t="s">
        <v>397</v>
      </c>
      <c r="D220" s="264" t="s">
        <v>373</v>
      </c>
      <c r="E220" s="147" t="s">
        <v>161</v>
      </c>
      <c r="F220" s="147" t="s">
        <v>161</v>
      </c>
      <c r="G220" s="212">
        <v>557.14524788288497</v>
      </c>
      <c r="H220" s="212">
        <v>557.14524788288497</v>
      </c>
    </row>
    <row r="221" spans="1:8" hidden="1">
      <c r="A221" s="147" t="s">
        <v>157</v>
      </c>
      <c r="B221" s="263" t="s">
        <v>222</v>
      </c>
      <c r="C221" s="263" t="s">
        <v>394</v>
      </c>
      <c r="D221" s="264" t="s">
        <v>373</v>
      </c>
      <c r="E221" s="147" t="s">
        <v>161</v>
      </c>
      <c r="F221" s="147" t="s">
        <v>161</v>
      </c>
      <c r="G221" s="212">
        <v>143.122187830863</v>
      </c>
      <c r="H221" s="212">
        <v>143.122187830863</v>
      </c>
    </row>
    <row r="222" spans="1:8" hidden="1">
      <c r="A222" s="147" t="s">
        <v>157</v>
      </c>
      <c r="B222" s="263" t="s">
        <v>144</v>
      </c>
      <c r="C222" s="263" t="s">
        <v>423</v>
      </c>
      <c r="D222" s="264" t="s">
        <v>373</v>
      </c>
      <c r="E222" s="147" t="s">
        <v>161</v>
      </c>
      <c r="F222" s="147" t="s">
        <v>161</v>
      </c>
      <c r="G222" s="212">
        <v>518.39353556982803</v>
      </c>
      <c r="H222" s="212">
        <v>518.39353556982803</v>
      </c>
    </row>
    <row r="223" spans="1:8" hidden="1">
      <c r="A223" s="147" t="s">
        <v>157</v>
      </c>
      <c r="B223" s="263" t="s">
        <v>144</v>
      </c>
      <c r="C223" s="263" t="s">
        <v>406</v>
      </c>
      <c r="D223" s="264" t="s">
        <v>373</v>
      </c>
      <c r="E223" s="147" t="s">
        <v>161</v>
      </c>
      <c r="F223" s="147" t="s">
        <v>161</v>
      </c>
      <c r="G223" s="212">
        <v>1782.23086455977</v>
      </c>
      <c r="H223" s="212">
        <v>1782.23086455977</v>
      </c>
    </row>
    <row r="224" spans="1:8" hidden="1">
      <c r="A224" s="147" t="s">
        <v>157</v>
      </c>
      <c r="B224" s="263" t="s">
        <v>144</v>
      </c>
      <c r="C224" s="263" t="s">
        <v>398</v>
      </c>
      <c r="D224" s="264" t="s">
        <v>373</v>
      </c>
      <c r="E224" s="147" t="s">
        <v>161</v>
      </c>
      <c r="F224" s="147" t="s">
        <v>161</v>
      </c>
      <c r="G224" s="212">
        <v>451.17551327590098</v>
      </c>
      <c r="H224" s="212">
        <v>451.17551327590098</v>
      </c>
    </row>
    <row r="225" spans="1:8" hidden="1">
      <c r="A225" s="147" t="s">
        <v>157</v>
      </c>
      <c r="B225" s="263" t="s">
        <v>144</v>
      </c>
      <c r="C225" s="263" t="s">
        <v>399</v>
      </c>
      <c r="D225" s="264" t="s">
        <v>373</v>
      </c>
      <c r="E225" s="147" t="s">
        <v>161</v>
      </c>
      <c r="F225" s="147" t="s">
        <v>161</v>
      </c>
      <c r="G225" s="212">
        <v>115.900165712861</v>
      </c>
      <c r="H225" s="212">
        <v>115.900165712861</v>
      </c>
    </row>
    <row r="226" spans="1:8" hidden="1">
      <c r="A226" s="147" t="s">
        <v>157</v>
      </c>
      <c r="B226" s="263" t="s">
        <v>147</v>
      </c>
      <c r="C226" s="263" t="s">
        <v>424</v>
      </c>
      <c r="D226" s="264" t="s">
        <v>373</v>
      </c>
      <c r="E226" s="147" t="s">
        <v>161</v>
      </c>
      <c r="F226" s="147" t="s">
        <v>161</v>
      </c>
      <c r="G226" s="212">
        <v>501.75818542196998</v>
      </c>
      <c r="H226" s="212">
        <v>501.75818542196998</v>
      </c>
    </row>
    <row r="227" spans="1:8" hidden="1">
      <c r="A227" s="147" t="s">
        <v>157</v>
      </c>
      <c r="B227" s="263" t="s">
        <v>147</v>
      </c>
      <c r="C227" s="263" t="s">
        <v>425</v>
      </c>
      <c r="D227" s="264" t="s">
        <v>373</v>
      </c>
      <c r="E227" s="147" t="s">
        <v>161</v>
      </c>
      <c r="F227" s="147" t="s">
        <v>161</v>
      </c>
      <c r="G227" s="212">
        <v>1543.32987523254</v>
      </c>
      <c r="H227" s="212">
        <v>1543.32987523254</v>
      </c>
    </row>
    <row r="228" spans="1:8" hidden="1">
      <c r="A228" s="147" t="s">
        <v>157</v>
      </c>
      <c r="B228" s="263" t="s">
        <v>147</v>
      </c>
      <c r="C228" s="263" t="s">
        <v>426</v>
      </c>
      <c r="D228" s="264" t="s">
        <v>373</v>
      </c>
      <c r="E228" s="147" t="s">
        <v>161</v>
      </c>
      <c r="F228" s="147" t="s">
        <v>161</v>
      </c>
      <c r="G228" s="212">
        <v>394.606540075184</v>
      </c>
      <c r="H228" s="212">
        <v>394.606540075184</v>
      </c>
    </row>
    <row r="229" spans="1:8" hidden="1">
      <c r="A229" s="147" t="s">
        <v>157</v>
      </c>
      <c r="B229" s="263" t="s">
        <v>147</v>
      </c>
      <c r="C229" s="263" t="s">
        <v>427</v>
      </c>
      <c r="D229" s="264" t="s">
        <v>373</v>
      </c>
      <c r="E229" s="147" t="s">
        <v>161</v>
      </c>
      <c r="F229" s="147" t="s">
        <v>161</v>
      </c>
      <c r="G229" s="212">
        <v>101.794063079447</v>
      </c>
      <c r="H229" s="212">
        <v>101.794063079447</v>
      </c>
    </row>
    <row r="230" spans="1:8" hidden="1">
      <c r="A230" s="147" t="s">
        <v>157</v>
      </c>
      <c r="B230" s="263" t="s">
        <v>408</v>
      </c>
      <c r="C230" s="263" t="s">
        <v>400</v>
      </c>
      <c r="D230" s="264" t="s">
        <v>373</v>
      </c>
      <c r="E230" s="147" t="s">
        <v>161</v>
      </c>
      <c r="F230" s="147" t="s">
        <v>161</v>
      </c>
      <c r="G230" s="212">
        <v>484.05295011198302</v>
      </c>
      <c r="H230" s="212">
        <v>484.05295011198302</v>
      </c>
    </row>
    <row r="231" spans="1:8" hidden="1">
      <c r="A231" s="147" t="s">
        <v>157</v>
      </c>
      <c r="B231" s="263" t="s">
        <v>408</v>
      </c>
      <c r="C231" s="263" t="s">
        <v>401</v>
      </c>
      <c r="D231" s="264" t="s">
        <v>373</v>
      </c>
      <c r="E231" s="147" t="s">
        <v>161</v>
      </c>
      <c r="F231" s="147" t="s">
        <v>161</v>
      </c>
      <c r="G231" s="212">
        <v>1375.86402254069</v>
      </c>
      <c r="H231" s="212">
        <v>1375.86402254069</v>
      </c>
    </row>
    <row r="232" spans="1:8" hidden="1">
      <c r="A232" s="147" t="s">
        <v>157</v>
      </c>
      <c r="B232" s="263" t="s">
        <v>408</v>
      </c>
      <c r="C232" s="263" t="s">
        <v>397</v>
      </c>
      <c r="D232" s="264" t="s">
        <v>373</v>
      </c>
      <c r="E232" s="147" t="s">
        <v>161</v>
      </c>
      <c r="F232" s="147" t="s">
        <v>161</v>
      </c>
      <c r="G232" s="212">
        <v>351.78800738688699</v>
      </c>
      <c r="H232" s="212">
        <v>351.78800738688699</v>
      </c>
    </row>
    <row r="233" spans="1:8" hidden="1">
      <c r="A233" s="147" t="s">
        <v>157</v>
      </c>
      <c r="B233" s="263" t="s">
        <v>408</v>
      </c>
      <c r="C233" s="263" t="s">
        <v>393</v>
      </c>
      <c r="D233" s="264" t="s">
        <v>373</v>
      </c>
      <c r="E233" s="147" t="s">
        <v>161</v>
      </c>
      <c r="F233" s="147" t="s">
        <v>161</v>
      </c>
      <c r="G233" s="212">
        <v>90.748446814163003</v>
      </c>
      <c r="H233" s="212">
        <v>90.748446814163003</v>
      </c>
    </row>
    <row r="234" spans="1:8" hidden="1">
      <c r="A234" s="147" t="s">
        <v>157</v>
      </c>
      <c r="B234" s="263" t="s">
        <v>410</v>
      </c>
      <c r="C234" s="263" t="s">
        <v>391</v>
      </c>
      <c r="D234" s="264" t="s">
        <v>373</v>
      </c>
      <c r="E234" s="147" t="s">
        <v>161</v>
      </c>
      <c r="F234" s="147" t="s">
        <v>161</v>
      </c>
      <c r="G234" s="212">
        <v>451.72352838447199</v>
      </c>
      <c r="H234" s="212">
        <v>451.72352838447199</v>
      </c>
    </row>
    <row r="235" spans="1:8" hidden="1">
      <c r="A235" s="147" t="s">
        <v>157</v>
      </c>
      <c r="B235" s="263" t="s">
        <v>410</v>
      </c>
      <c r="C235" s="263" t="s">
        <v>428</v>
      </c>
      <c r="D235" s="264" t="s">
        <v>373</v>
      </c>
      <c r="E235" s="147" t="s">
        <v>161</v>
      </c>
      <c r="F235" s="147" t="s">
        <v>161</v>
      </c>
      <c r="G235" s="212">
        <v>1544.86971510074</v>
      </c>
      <c r="H235" s="212">
        <v>1544.86971510074</v>
      </c>
    </row>
    <row r="236" spans="1:8" hidden="1">
      <c r="A236" s="147" t="s">
        <v>157</v>
      </c>
      <c r="B236" s="263" t="s">
        <v>410</v>
      </c>
      <c r="C236" s="263" t="s">
        <v>429</v>
      </c>
      <c r="D236" s="264" t="s">
        <v>373</v>
      </c>
      <c r="E236" s="147" t="s">
        <v>161</v>
      </c>
      <c r="F236" s="147" t="s">
        <v>161</v>
      </c>
      <c r="G236" s="212">
        <v>395.000254272267</v>
      </c>
      <c r="H236" s="212">
        <v>395.000254272267</v>
      </c>
    </row>
    <row r="237" spans="1:8" hidden="1">
      <c r="A237" s="147" t="s">
        <v>157</v>
      </c>
      <c r="B237" s="263" t="s">
        <v>410</v>
      </c>
      <c r="C237" s="263" t="s">
        <v>430</v>
      </c>
      <c r="D237" s="264" t="s">
        <v>373</v>
      </c>
      <c r="E237" s="147" t="s">
        <v>161</v>
      </c>
      <c r="F237" s="147" t="s">
        <v>161</v>
      </c>
      <c r="G237" s="212">
        <v>101.895626950653</v>
      </c>
      <c r="H237" s="212">
        <v>101.895626950653</v>
      </c>
    </row>
    <row r="238" spans="1:8" hidden="1">
      <c r="A238" s="147" t="s">
        <v>157</v>
      </c>
      <c r="B238" s="263" t="s">
        <v>412</v>
      </c>
      <c r="C238" s="263" t="s">
        <v>425</v>
      </c>
      <c r="D238" s="264" t="s">
        <v>373</v>
      </c>
      <c r="E238" s="147" t="s">
        <v>161</v>
      </c>
      <c r="F238" s="147" t="s">
        <v>161</v>
      </c>
      <c r="G238" s="212">
        <v>1543.90880341052</v>
      </c>
      <c r="H238" s="212">
        <v>1543.90880341052</v>
      </c>
    </row>
    <row r="239" spans="1:8" hidden="1">
      <c r="A239" s="147" t="s">
        <v>157</v>
      </c>
      <c r="B239" s="263" t="s">
        <v>412</v>
      </c>
      <c r="C239" s="263" t="s">
        <v>426</v>
      </c>
      <c r="D239" s="264" t="s">
        <v>373</v>
      </c>
      <c r="E239" s="147" t="s">
        <v>161</v>
      </c>
      <c r="F239" s="147" t="s">
        <v>161</v>
      </c>
      <c r="G239" s="212">
        <v>394.75456341674698</v>
      </c>
      <c r="H239" s="212">
        <v>394.75456341674698</v>
      </c>
    </row>
    <row r="240" spans="1:8" hidden="1">
      <c r="A240" s="147" t="s">
        <v>157</v>
      </c>
      <c r="B240" s="263" t="s">
        <v>412</v>
      </c>
      <c r="C240" s="263" t="s">
        <v>427</v>
      </c>
      <c r="D240" s="264" t="s">
        <v>373</v>
      </c>
      <c r="E240" s="147" t="s">
        <v>161</v>
      </c>
      <c r="F240" s="147" t="s">
        <v>161</v>
      </c>
      <c r="G240" s="212">
        <v>105.62518971004801</v>
      </c>
      <c r="H240" s="212">
        <v>105.62518971004801</v>
      </c>
    </row>
    <row r="241" spans="1:8" hidden="1">
      <c r="A241" s="147" t="s">
        <v>157</v>
      </c>
      <c r="B241" s="263" t="s">
        <v>412</v>
      </c>
      <c r="C241" s="263" t="s">
        <v>431</v>
      </c>
      <c r="D241" s="264" t="s">
        <v>373</v>
      </c>
      <c r="E241" s="147" t="s">
        <v>161</v>
      </c>
      <c r="F241" s="147" t="s">
        <v>161</v>
      </c>
      <c r="G241" s="212">
        <v>487.51673236585202</v>
      </c>
      <c r="H241" s="212">
        <v>487.51673236585202</v>
      </c>
    </row>
    <row r="242" spans="1:8" hidden="1">
      <c r="A242" s="147" t="s">
        <v>157</v>
      </c>
      <c r="B242" s="263" t="s">
        <v>230</v>
      </c>
      <c r="C242" s="263" t="s">
        <v>432</v>
      </c>
      <c r="D242" s="264" t="s">
        <v>373</v>
      </c>
      <c r="E242" s="147" t="s">
        <v>161</v>
      </c>
      <c r="F242" s="147" t="s">
        <v>161</v>
      </c>
      <c r="G242" s="212">
        <v>556.09984940398294</v>
      </c>
      <c r="H242" s="212">
        <v>556.09984940398294</v>
      </c>
    </row>
    <row r="243" spans="1:8" hidden="1">
      <c r="A243" s="147" t="s">
        <v>157</v>
      </c>
      <c r="B243" s="263" t="s">
        <v>230</v>
      </c>
      <c r="C243" s="263" t="s">
        <v>433</v>
      </c>
      <c r="D243" s="264" t="s">
        <v>373</v>
      </c>
      <c r="E243" s="147" t="s">
        <v>161</v>
      </c>
      <c r="F243" s="147" t="s">
        <v>161</v>
      </c>
      <c r="G243" s="212">
        <v>1958.6189402043899</v>
      </c>
      <c r="H243" s="212">
        <v>1958.6189402043899</v>
      </c>
    </row>
    <row r="244" spans="1:8" hidden="1">
      <c r="A244" s="147" t="s">
        <v>157</v>
      </c>
      <c r="B244" s="263" t="s">
        <v>230</v>
      </c>
      <c r="C244" s="263" t="s">
        <v>381</v>
      </c>
      <c r="D244" s="264" t="s">
        <v>373</v>
      </c>
      <c r="E244" s="147" t="s">
        <v>161</v>
      </c>
      <c r="F244" s="147" t="s">
        <v>161</v>
      </c>
      <c r="G244" s="212">
        <v>450.28803873514897</v>
      </c>
      <c r="H244" s="212">
        <v>450.28803873514897</v>
      </c>
    </row>
    <row r="245" spans="1:8" hidden="1">
      <c r="A245" s="147" t="s">
        <v>157</v>
      </c>
      <c r="B245" s="263" t="s">
        <v>230</v>
      </c>
      <c r="C245" s="263" t="s">
        <v>382</v>
      </c>
      <c r="D245" s="264" t="s">
        <v>373</v>
      </c>
      <c r="E245" s="147" t="s">
        <v>161</v>
      </c>
      <c r="F245" s="147" t="s">
        <v>161</v>
      </c>
      <c r="G245" s="212">
        <v>135.53317259892401</v>
      </c>
      <c r="H245" s="212">
        <v>135.53317259892401</v>
      </c>
    </row>
    <row r="246" spans="1:8" hidden="1">
      <c r="A246" s="147" t="s">
        <v>157</v>
      </c>
      <c r="B246" s="263" t="s">
        <v>150</v>
      </c>
      <c r="C246" s="263" t="s">
        <v>375</v>
      </c>
      <c r="D246" s="264" t="s">
        <v>373</v>
      </c>
      <c r="E246" s="147" t="s">
        <v>161</v>
      </c>
      <c r="F246" s="147" t="s">
        <v>161</v>
      </c>
      <c r="G246" s="212">
        <v>482.75642753974398</v>
      </c>
      <c r="H246" s="212">
        <v>482.75642753974398</v>
      </c>
    </row>
    <row r="247" spans="1:8" hidden="1">
      <c r="A247" s="147" t="s">
        <v>157</v>
      </c>
      <c r="B247" s="263" t="s">
        <v>150</v>
      </c>
      <c r="C247" s="263" t="s">
        <v>434</v>
      </c>
      <c r="D247" s="264" t="s">
        <v>373</v>
      </c>
      <c r="E247" s="147" t="s">
        <v>161</v>
      </c>
      <c r="F247" s="147" t="s">
        <v>161</v>
      </c>
      <c r="G247" s="212">
        <v>1915.09474805016</v>
      </c>
      <c r="H247" s="212">
        <v>1915.09474805016</v>
      </c>
    </row>
    <row r="248" spans="1:8" hidden="1">
      <c r="A248" s="147" t="s">
        <v>157</v>
      </c>
      <c r="B248" s="263" t="s">
        <v>150</v>
      </c>
      <c r="C248" s="263" t="s">
        <v>435</v>
      </c>
      <c r="D248" s="264" t="s">
        <v>373</v>
      </c>
      <c r="E248" s="147" t="s">
        <v>161</v>
      </c>
      <c r="F248" s="147" t="s">
        <v>161</v>
      </c>
      <c r="G248" s="212">
        <v>489.569522283249</v>
      </c>
      <c r="H248" s="212">
        <v>489.569522283249</v>
      </c>
    </row>
    <row r="249" spans="1:8" hidden="1">
      <c r="A249" s="147" t="s">
        <v>157</v>
      </c>
      <c r="B249" s="263" t="s">
        <v>150</v>
      </c>
      <c r="C249" s="263" t="s">
        <v>436</v>
      </c>
      <c r="D249" s="264" t="s">
        <v>373</v>
      </c>
      <c r="E249" s="147" t="s">
        <v>161</v>
      </c>
      <c r="F249" s="147" t="s">
        <v>161</v>
      </c>
      <c r="G249" s="212">
        <v>143.34751340333401</v>
      </c>
      <c r="H249" s="212">
        <v>143.34751340333401</v>
      </c>
    </row>
    <row r="250" spans="1:8" hidden="1">
      <c r="A250" s="147" t="s">
        <v>157</v>
      </c>
      <c r="B250" s="263" t="s">
        <v>415</v>
      </c>
      <c r="C250" s="263" t="s">
        <v>437</v>
      </c>
      <c r="D250" s="264" t="s">
        <v>373</v>
      </c>
      <c r="E250" s="147" t="s">
        <v>161</v>
      </c>
      <c r="F250" s="147" t="s">
        <v>161</v>
      </c>
      <c r="G250" s="212">
        <v>361.66466359542397</v>
      </c>
      <c r="H250" s="212">
        <v>361.66466359542397</v>
      </c>
    </row>
    <row r="251" spans="1:8" hidden="1">
      <c r="A251" s="147" t="s">
        <v>157</v>
      </c>
      <c r="B251" s="263" t="s">
        <v>415</v>
      </c>
      <c r="C251" s="263" t="s">
        <v>438</v>
      </c>
      <c r="D251" s="264" t="s">
        <v>373</v>
      </c>
      <c r="E251" s="147" t="s">
        <v>161</v>
      </c>
      <c r="F251" s="147" t="s">
        <v>161</v>
      </c>
      <c r="G251" s="212">
        <v>1455.26168785192</v>
      </c>
      <c r="H251" s="212">
        <v>1455.26168785192</v>
      </c>
    </row>
    <row r="252" spans="1:8" hidden="1">
      <c r="A252" s="147" t="s">
        <v>157</v>
      </c>
      <c r="B252" s="263" t="s">
        <v>415</v>
      </c>
      <c r="C252" s="263" t="s">
        <v>435</v>
      </c>
      <c r="D252" s="264" t="s">
        <v>373</v>
      </c>
      <c r="E252" s="147" t="s">
        <v>161</v>
      </c>
      <c r="F252" s="147" t="s">
        <v>161</v>
      </c>
      <c r="G252" s="212">
        <v>372.01907114212298</v>
      </c>
      <c r="H252" s="212">
        <v>372.01907114212298</v>
      </c>
    </row>
    <row r="253" spans="1:8" hidden="1">
      <c r="A253" s="147" t="s">
        <v>157</v>
      </c>
      <c r="B253" s="263" t="s">
        <v>415</v>
      </c>
      <c r="C253" s="263" t="s">
        <v>436</v>
      </c>
      <c r="D253" s="264" t="s">
        <v>373</v>
      </c>
      <c r="E253" s="147" t="s">
        <v>161</v>
      </c>
      <c r="F253" s="147" t="s">
        <v>161</v>
      </c>
      <c r="G253" s="212">
        <v>108.928367391276</v>
      </c>
      <c r="H253" s="212">
        <v>108.928367391276</v>
      </c>
    </row>
    <row r="254" spans="1:8" hidden="1">
      <c r="A254" s="147" t="s">
        <v>157</v>
      </c>
      <c r="B254" s="263" t="s">
        <v>417</v>
      </c>
      <c r="C254" s="263" t="s">
        <v>439</v>
      </c>
      <c r="D254" s="264" t="s">
        <v>373</v>
      </c>
      <c r="E254" s="147" t="s">
        <v>161</v>
      </c>
      <c r="F254" s="147" t="s">
        <v>161</v>
      </c>
      <c r="G254" s="212">
        <v>412.49494053375298</v>
      </c>
      <c r="H254" s="212">
        <v>412.49494053375298</v>
      </c>
    </row>
    <row r="255" spans="1:8" hidden="1">
      <c r="A255" s="147" t="s">
        <v>157</v>
      </c>
      <c r="B255" s="263" t="s">
        <v>417</v>
      </c>
      <c r="C255" s="263" t="s">
        <v>374</v>
      </c>
      <c r="D255" s="264" t="s">
        <v>373</v>
      </c>
      <c r="E255" s="147" t="s">
        <v>161</v>
      </c>
      <c r="F255" s="147" t="s">
        <v>161</v>
      </c>
      <c r="G255" s="212">
        <v>1515.60000281004</v>
      </c>
      <c r="H255" s="212">
        <v>1515.60000281004</v>
      </c>
    </row>
    <row r="256" spans="1:8" hidden="1">
      <c r="A256" s="147" t="s">
        <v>157</v>
      </c>
      <c r="B256" s="263" t="s">
        <v>417</v>
      </c>
      <c r="C256" s="263" t="s">
        <v>375</v>
      </c>
      <c r="D256" s="264" t="s">
        <v>373</v>
      </c>
      <c r="E256" s="147" t="s">
        <v>161</v>
      </c>
      <c r="F256" s="147" t="s">
        <v>161</v>
      </c>
      <c r="G256" s="212">
        <v>385.197481233725</v>
      </c>
      <c r="H256" s="212">
        <v>385.197481233725</v>
      </c>
    </row>
    <row r="257" spans="1:8" hidden="1">
      <c r="A257" s="147" t="s">
        <v>157</v>
      </c>
      <c r="B257" s="263" t="s">
        <v>417</v>
      </c>
      <c r="C257" s="263" t="s">
        <v>376</v>
      </c>
      <c r="D257" s="264" t="s">
        <v>373</v>
      </c>
      <c r="E257" s="147" t="s">
        <v>161</v>
      </c>
      <c r="F257" s="147" t="s">
        <v>161</v>
      </c>
      <c r="G257" s="212">
        <v>107.35267485991901</v>
      </c>
      <c r="H257" s="212">
        <v>107.35267485991901</v>
      </c>
    </row>
    <row r="258" spans="1:8" hidden="1">
      <c r="A258" s="147" t="s">
        <v>157</v>
      </c>
      <c r="B258" s="263" t="s">
        <v>419</v>
      </c>
      <c r="C258" s="263" t="s">
        <v>440</v>
      </c>
      <c r="D258" s="264" t="s">
        <v>373</v>
      </c>
      <c r="E258" s="147" t="s">
        <v>161</v>
      </c>
      <c r="F258" s="147" t="s">
        <v>161</v>
      </c>
      <c r="G258" s="212">
        <v>392.286822346598</v>
      </c>
      <c r="H258" s="212">
        <v>392.286822346598</v>
      </c>
    </row>
    <row r="259" spans="1:8" hidden="1">
      <c r="A259" s="147" t="s">
        <v>157</v>
      </c>
      <c r="B259" s="263" t="s">
        <v>419</v>
      </c>
      <c r="C259" s="263" t="s">
        <v>441</v>
      </c>
      <c r="D259" s="264" t="s">
        <v>373</v>
      </c>
      <c r="E259" s="147" t="s">
        <v>161</v>
      </c>
      <c r="F259" s="147" t="s">
        <v>161</v>
      </c>
      <c r="G259" s="212">
        <v>1429.33953495892</v>
      </c>
      <c r="H259" s="212">
        <v>1429.33953495892</v>
      </c>
    </row>
    <row r="260" spans="1:8" hidden="1">
      <c r="A260" s="147" t="s">
        <v>157</v>
      </c>
      <c r="B260" s="263" t="s">
        <v>419</v>
      </c>
      <c r="C260" s="263" t="s">
        <v>442</v>
      </c>
      <c r="D260" s="264" t="s">
        <v>373</v>
      </c>
      <c r="E260" s="147" t="s">
        <v>161</v>
      </c>
      <c r="F260" s="147" t="s">
        <v>161</v>
      </c>
      <c r="G260" s="212">
        <v>363.27394277721402</v>
      </c>
      <c r="H260" s="212">
        <v>363.27394277721402</v>
      </c>
    </row>
    <row r="261" spans="1:8" hidden="1">
      <c r="A261" s="147" t="s">
        <v>157</v>
      </c>
      <c r="B261" s="263" t="s">
        <v>419</v>
      </c>
      <c r="C261" s="263" t="s">
        <v>443</v>
      </c>
      <c r="D261" s="264" t="s">
        <v>373</v>
      </c>
      <c r="E261" s="147" t="s">
        <v>161</v>
      </c>
      <c r="F261" s="147" t="s">
        <v>161</v>
      </c>
      <c r="G261" s="212">
        <v>101.24269073395099</v>
      </c>
      <c r="H261" s="212">
        <v>101.24269073395099</v>
      </c>
    </row>
    <row r="262" spans="1:8" hidden="1">
      <c r="A262" s="147" t="s">
        <v>157</v>
      </c>
      <c r="B262" s="263" t="s">
        <v>421</v>
      </c>
      <c r="C262" s="263" t="s">
        <v>444</v>
      </c>
      <c r="D262" s="264" t="s">
        <v>373</v>
      </c>
      <c r="E262" s="147" t="s">
        <v>161</v>
      </c>
      <c r="F262" s="147" t="s">
        <v>161</v>
      </c>
      <c r="G262" s="212">
        <v>386.16445620507699</v>
      </c>
      <c r="H262" s="212">
        <v>386.16445620507699</v>
      </c>
    </row>
    <row r="263" spans="1:8" hidden="1">
      <c r="A263" s="147" t="s">
        <v>157</v>
      </c>
      <c r="B263" s="263" t="s">
        <v>421</v>
      </c>
      <c r="C263" s="263" t="s">
        <v>445</v>
      </c>
      <c r="D263" s="264" t="s">
        <v>373</v>
      </c>
      <c r="E263" s="147" t="s">
        <v>161</v>
      </c>
      <c r="F263" s="147" t="s">
        <v>161</v>
      </c>
      <c r="G263" s="212">
        <v>1436.9688823822501</v>
      </c>
      <c r="H263" s="212">
        <v>1436.9688823822501</v>
      </c>
    </row>
    <row r="264" spans="1:8" hidden="1">
      <c r="A264" s="147" t="s">
        <v>157</v>
      </c>
      <c r="B264" s="263" t="s">
        <v>421</v>
      </c>
      <c r="C264" s="263" t="s">
        <v>446</v>
      </c>
      <c r="D264" s="264" t="s">
        <v>373</v>
      </c>
      <c r="E264" s="147" t="s">
        <v>161</v>
      </c>
      <c r="F264" s="147" t="s">
        <v>161</v>
      </c>
      <c r="G264" s="212">
        <v>365.21298038969502</v>
      </c>
      <c r="H264" s="212">
        <v>365.21298038969502</v>
      </c>
    </row>
    <row r="265" spans="1:8" hidden="1">
      <c r="A265" s="147" t="s">
        <v>157</v>
      </c>
      <c r="B265" s="263" t="s">
        <v>421</v>
      </c>
      <c r="C265" s="263" t="s">
        <v>447</v>
      </c>
      <c r="D265" s="264" t="s">
        <v>373</v>
      </c>
      <c r="E265" s="147" t="s">
        <v>161</v>
      </c>
      <c r="F265" s="147" t="s">
        <v>161</v>
      </c>
      <c r="G265" s="212">
        <v>101.783091137627</v>
      </c>
      <c r="H265" s="212">
        <v>101.783091137627</v>
      </c>
    </row>
    <row r="267" spans="1:8">
      <c r="D267" s="222"/>
    </row>
  </sheetData>
  <autoFilter ref="A1:M265" xr:uid="{00000000-0009-0000-0000-000002000000}">
    <filterColumn colId="4">
      <filters>
        <filter val="国际合作与交流费"/>
      </filters>
    </filterColumn>
  </autoFilter>
  <phoneticPr fontId="46"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1"/>
  <sheetViews>
    <sheetView workbookViewId="0">
      <selection activeCell="D77" sqref="D77"/>
    </sheetView>
  </sheetViews>
  <sheetFormatPr defaultColWidth="9" defaultRowHeight="14.4"/>
  <cols>
    <col min="2" max="2" width="11.77734375" customWidth="1"/>
    <col min="3" max="3" width="22.33203125" customWidth="1"/>
    <col min="4" max="4" width="27" customWidth="1"/>
    <col min="5" max="5" width="12.44140625" customWidth="1"/>
    <col min="6" max="6" width="21.77734375" customWidth="1"/>
  </cols>
  <sheetData>
    <row r="1" spans="1:6" ht="13.95" customHeight="1">
      <c r="A1" t="s">
        <v>57</v>
      </c>
      <c r="B1" s="124" t="s">
        <v>58</v>
      </c>
      <c r="C1" s="124" t="s">
        <v>448</v>
      </c>
      <c r="D1" s="124" t="s">
        <v>59</v>
      </c>
      <c r="E1" s="125" t="s">
        <v>12</v>
      </c>
      <c r="F1" s="199" t="s">
        <v>60</v>
      </c>
    </row>
    <row r="2" spans="1:6">
      <c r="A2" t="s">
        <v>69</v>
      </c>
      <c r="B2" s="127">
        <v>42487</v>
      </c>
      <c r="C2" s="128" t="s">
        <v>449</v>
      </c>
      <c r="D2" s="129" t="s">
        <v>450</v>
      </c>
      <c r="E2" s="130">
        <v>16752.14</v>
      </c>
      <c r="F2" s="200" t="s">
        <v>254</v>
      </c>
    </row>
    <row r="3" spans="1:6">
      <c r="A3" t="s">
        <v>69</v>
      </c>
      <c r="B3" s="127">
        <v>42643</v>
      </c>
      <c r="C3" s="128" t="s">
        <v>451</v>
      </c>
      <c r="D3" s="129" t="s">
        <v>452</v>
      </c>
      <c r="E3" s="130">
        <v>16410.259999999998</v>
      </c>
      <c r="F3" s="200" t="s">
        <v>254</v>
      </c>
    </row>
    <row r="4" spans="1:6">
      <c r="A4" t="s">
        <v>69</v>
      </c>
      <c r="B4" s="127">
        <v>42704</v>
      </c>
      <c r="C4" s="128" t="s">
        <v>453</v>
      </c>
      <c r="D4" s="129" t="s">
        <v>454</v>
      </c>
      <c r="E4" s="130">
        <v>64401.7</v>
      </c>
      <c r="F4" s="200" t="s">
        <v>254</v>
      </c>
    </row>
    <row r="5" spans="1:6">
      <c r="A5" t="s">
        <v>69</v>
      </c>
      <c r="B5" s="127">
        <v>42124</v>
      </c>
      <c r="C5" s="128" t="s">
        <v>455</v>
      </c>
      <c r="D5" s="129" t="s">
        <v>456</v>
      </c>
      <c r="E5" s="130">
        <v>3076.92</v>
      </c>
      <c r="F5" s="201" t="s">
        <v>72</v>
      </c>
    </row>
    <row r="6" spans="1:6">
      <c r="A6" t="s">
        <v>69</v>
      </c>
      <c r="B6" s="127">
        <v>42305</v>
      </c>
      <c r="C6" s="128" t="s">
        <v>457</v>
      </c>
      <c r="D6" s="129" t="s">
        <v>458</v>
      </c>
      <c r="E6" s="130">
        <v>9790.2999999999993</v>
      </c>
      <c r="F6" s="201" t="s">
        <v>72</v>
      </c>
    </row>
    <row r="7" spans="1:6">
      <c r="A7" t="s">
        <v>69</v>
      </c>
      <c r="B7" s="127">
        <v>42354</v>
      </c>
      <c r="C7" s="128" t="s">
        <v>459</v>
      </c>
      <c r="D7" s="129" t="s">
        <v>460</v>
      </c>
      <c r="E7" s="130">
        <v>3333.34</v>
      </c>
      <c r="F7" s="201" t="s">
        <v>72</v>
      </c>
    </row>
    <row r="8" spans="1:6">
      <c r="A8" t="s">
        <v>69</v>
      </c>
      <c r="B8" s="127">
        <v>42361</v>
      </c>
      <c r="C8" s="128" t="s">
        <v>461</v>
      </c>
      <c r="D8" s="129" t="s">
        <v>462</v>
      </c>
      <c r="E8" s="130">
        <v>50854.69</v>
      </c>
      <c r="F8" s="201" t="s">
        <v>72</v>
      </c>
    </row>
    <row r="9" spans="1:6">
      <c r="A9" t="s">
        <v>69</v>
      </c>
      <c r="B9" s="127">
        <v>42391</v>
      </c>
      <c r="C9" s="128" t="s">
        <v>463</v>
      </c>
      <c r="D9" s="129" t="s">
        <v>464</v>
      </c>
      <c r="E9" s="130">
        <v>12170.95</v>
      </c>
      <c r="F9" s="201" t="s">
        <v>72</v>
      </c>
    </row>
    <row r="10" spans="1:6">
      <c r="A10" t="s">
        <v>69</v>
      </c>
      <c r="B10" s="127">
        <v>42693</v>
      </c>
      <c r="C10" s="128" t="s">
        <v>465</v>
      </c>
      <c r="D10" s="129" t="s">
        <v>466</v>
      </c>
      <c r="E10" s="130">
        <v>3632.48</v>
      </c>
      <c r="F10" s="201" t="s">
        <v>72</v>
      </c>
    </row>
    <row r="11" spans="1:6">
      <c r="A11" t="s">
        <v>69</v>
      </c>
      <c r="B11" s="127">
        <v>42825</v>
      </c>
      <c r="C11" s="128" t="s">
        <v>467</v>
      </c>
      <c r="D11" s="129" t="s">
        <v>468</v>
      </c>
      <c r="E11" s="130">
        <v>7179.49</v>
      </c>
      <c r="F11" s="201" t="s">
        <v>72</v>
      </c>
    </row>
    <row r="12" spans="1:6">
      <c r="A12" t="s">
        <v>69</v>
      </c>
      <c r="B12" s="127">
        <v>42852</v>
      </c>
      <c r="C12" s="128" t="s">
        <v>469</v>
      </c>
      <c r="D12" s="129" t="s">
        <v>470</v>
      </c>
      <c r="E12" s="130">
        <v>28446.6</v>
      </c>
      <c r="F12" s="201" t="s">
        <v>72</v>
      </c>
    </row>
    <row r="13" spans="1:6">
      <c r="A13" t="s">
        <v>69</v>
      </c>
      <c r="B13" s="127">
        <v>42152</v>
      </c>
      <c r="C13" s="128" t="s">
        <v>471</v>
      </c>
      <c r="D13" s="129" t="s">
        <v>472</v>
      </c>
      <c r="E13" s="130">
        <v>4339.62</v>
      </c>
      <c r="F13" s="201" t="s">
        <v>269</v>
      </c>
    </row>
    <row r="14" spans="1:6">
      <c r="A14" t="s">
        <v>69</v>
      </c>
      <c r="B14" s="127">
        <v>42395</v>
      </c>
      <c r="C14" s="128" t="s">
        <v>473</v>
      </c>
      <c r="D14" s="129" t="s">
        <v>474</v>
      </c>
      <c r="E14" s="130">
        <v>65925</v>
      </c>
      <c r="F14" s="201" t="s">
        <v>269</v>
      </c>
    </row>
    <row r="15" spans="1:6">
      <c r="A15" t="s">
        <v>69</v>
      </c>
      <c r="B15" s="127">
        <v>42457</v>
      </c>
      <c r="C15" s="128" t="s">
        <v>475</v>
      </c>
      <c r="D15" s="129" t="s">
        <v>476</v>
      </c>
      <c r="E15" s="130">
        <v>5943.4</v>
      </c>
      <c r="F15" s="201" t="s">
        <v>269</v>
      </c>
    </row>
    <row r="16" spans="1:6">
      <c r="A16" t="s">
        <v>69</v>
      </c>
      <c r="B16" s="127">
        <v>42521</v>
      </c>
      <c r="C16" s="128" t="s">
        <v>477</v>
      </c>
      <c r="D16" s="129" t="s">
        <v>478</v>
      </c>
      <c r="E16" s="130">
        <v>8655.6</v>
      </c>
      <c r="F16" s="201" t="s">
        <v>269</v>
      </c>
    </row>
    <row r="17" spans="1:6">
      <c r="A17" t="s">
        <v>69</v>
      </c>
      <c r="B17" s="127">
        <v>42581</v>
      </c>
      <c r="C17" s="128" t="s">
        <v>479</v>
      </c>
      <c r="D17" s="129" t="s">
        <v>480</v>
      </c>
      <c r="E17" s="130">
        <v>26547.75</v>
      </c>
      <c r="F17" s="201" t="s">
        <v>269</v>
      </c>
    </row>
    <row r="18" spans="1:6">
      <c r="A18" t="s">
        <v>69</v>
      </c>
      <c r="B18" s="127">
        <v>42704</v>
      </c>
      <c r="C18" s="128" t="s">
        <v>481</v>
      </c>
      <c r="D18" s="129" t="s">
        <v>482</v>
      </c>
      <c r="E18" s="130">
        <v>21560</v>
      </c>
      <c r="F18" s="201" t="s">
        <v>269</v>
      </c>
    </row>
    <row r="19" spans="1:6">
      <c r="A19" t="s">
        <v>69</v>
      </c>
      <c r="B19" s="127">
        <v>42733</v>
      </c>
      <c r="C19" s="128" t="s">
        <v>483</v>
      </c>
      <c r="D19" s="129" t="s">
        <v>484</v>
      </c>
      <c r="E19" s="130">
        <v>7961.16</v>
      </c>
      <c r="F19" s="201" t="s">
        <v>269</v>
      </c>
    </row>
    <row r="20" spans="1:6">
      <c r="A20" t="s">
        <v>69</v>
      </c>
      <c r="B20" s="127">
        <v>43033</v>
      </c>
      <c r="C20" s="128" t="s">
        <v>485</v>
      </c>
      <c r="D20" s="129" t="s">
        <v>486</v>
      </c>
      <c r="E20" s="130">
        <v>18867.919999999998</v>
      </c>
      <c r="F20" s="201" t="s">
        <v>269</v>
      </c>
    </row>
    <row r="21" spans="1:6">
      <c r="A21" t="s">
        <v>69</v>
      </c>
      <c r="B21" s="127">
        <v>42399</v>
      </c>
      <c r="C21" s="128" t="s">
        <v>487</v>
      </c>
      <c r="D21" s="129" t="s">
        <v>488</v>
      </c>
      <c r="E21" s="130">
        <v>925</v>
      </c>
      <c r="F21" s="201" t="s">
        <v>179</v>
      </c>
    </row>
    <row r="22" spans="1:6">
      <c r="A22" t="s">
        <v>69</v>
      </c>
      <c r="B22" s="127">
        <v>42460</v>
      </c>
      <c r="C22" s="128" t="s">
        <v>489</v>
      </c>
      <c r="D22" s="129" t="s">
        <v>490</v>
      </c>
      <c r="E22" s="130">
        <v>1174</v>
      </c>
      <c r="F22" s="201" t="s">
        <v>179</v>
      </c>
    </row>
    <row r="23" spans="1:6">
      <c r="A23" t="s">
        <v>69</v>
      </c>
      <c r="B23" s="127">
        <v>42485</v>
      </c>
      <c r="C23" s="128" t="s">
        <v>491</v>
      </c>
      <c r="D23" s="129" t="s">
        <v>492</v>
      </c>
      <c r="E23" s="130">
        <v>3370</v>
      </c>
      <c r="F23" s="201" t="s">
        <v>179</v>
      </c>
    </row>
    <row r="24" spans="1:6">
      <c r="A24" t="s">
        <v>69</v>
      </c>
      <c r="B24" s="127">
        <v>42487</v>
      </c>
      <c r="C24" s="128" t="s">
        <v>493</v>
      </c>
      <c r="D24" s="129" t="s">
        <v>494</v>
      </c>
      <c r="E24" s="130">
        <v>1880</v>
      </c>
      <c r="F24" s="201" t="s">
        <v>179</v>
      </c>
    </row>
    <row r="25" spans="1:6">
      <c r="A25" t="s">
        <v>69</v>
      </c>
      <c r="B25" s="127">
        <v>42518</v>
      </c>
      <c r="C25" s="128" t="s">
        <v>495</v>
      </c>
      <c r="D25" s="129" t="s">
        <v>496</v>
      </c>
      <c r="E25" s="130">
        <v>1065</v>
      </c>
      <c r="F25" s="201" t="s">
        <v>179</v>
      </c>
    </row>
    <row r="26" spans="1:6">
      <c r="A26" t="s">
        <v>69</v>
      </c>
      <c r="B26" s="127">
        <v>42604</v>
      </c>
      <c r="C26" s="128" t="s">
        <v>497</v>
      </c>
      <c r="D26" s="129" t="s">
        <v>498</v>
      </c>
      <c r="E26" s="130">
        <v>1368.54</v>
      </c>
      <c r="F26" s="201" t="s">
        <v>179</v>
      </c>
    </row>
    <row r="27" spans="1:6">
      <c r="A27" t="s">
        <v>69</v>
      </c>
      <c r="B27" s="127">
        <v>42635</v>
      </c>
      <c r="C27" s="128" t="s">
        <v>499</v>
      </c>
      <c r="D27" s="129" t="s">
        <v>500</v>
      </c>
      <c r="E27" s="130">
        <v>2681.08</v>
      </c>
      <c r="F27" s="201" t="s">
        <v>179</v>
      </c>
    </row>
    <row r="28" spans="1:6">
      <c r="A28" t="s">
        <v>69</v>
      </c>
      <c r="B28" s="127">
        <v>42702</v>
      </c>
      <c r="C28" s="128" t="s">
        <v>501</v>
      </c>
      <c r="D28" s="129" t="s">
        <v>490</v>
      </c>
      <c r="E28" s="130">
        <v>818.87</v>
      </c>
      <c r="F28" s="201" t="s">
        <v>179</v>
      </c>
    </row>
    <row r="29" spans="1:6">
      <c r="A29" t="s">
        <v>69</v>
      </c>
      <c r="B29" s="127">
        <v>42730</v>
      </c>
      <c r="C29" s="128" t="s">
        <v>502</v>
      </c>
      <c r="D29" s="129" t="s">
        <v>503</v>
      </c>
      <c r="E29" s="130">
        <v>2467.92</v>
      </c>
      <c r="F29" s="201" t="s">
        <v>179</v>
      </c>
    </row>
    <row r="30" spans="1:6">
      <c r="A30" t="s">
        <v>69</v>
      </c>
      <c r="B30" s="127">
        <v>42758</v>
      </c>
      <c r="C30" s="128" t="s">
        <v>504</v>
      </c>
      <c r="D30" s="129" t="s">
        <v>505</v>
      </c>
      <c r="E30" s="130">
        <v>4716.9799999999996</v>
      </c>
      <c r="F30" s="201" t="s">
        <v>179</v>
      </c>
    </row>
    <row r="31" spans="1:6">
      <c r="A31" t="s">
        <v>69</v>
      </c>
      <c r="B31" s="127">
        <v>42824</v>
      </c>
      <c r="C31" s="128" t="s">
        <v>506</v>
      </c>
      <c r="D31" s="129" t="s">
        <v>490</v>
      </c>
      <c r="E31" s="130">
        <v>1169.81</v>
      </c>
      <c r="F31" s="201" t="s">
        <v>179</v>
      </c>
    </row>
    <row r="32" spans="1:6">
      <c r="A32" t="s">
        <v>69</v>
      </c>
      <c r="B32" s="127">
        <v>42851</v>
      </c>
      <c r="C32" s="128" t="s">
        <v>507</v>
      </c>
      <c r="D32" s="129" t="s">
        <v>508</v>
      </c>
      <c r="E32" s="130">
        <v>2986.98</v>
      </c>
      <c r="F32" s="201" t="s">
        <v>179</v>
      </c>
    </row>
    <row r="33" spans="1:6">
      <c r="A33" t="s">
        <v>69</v>
      </c>
      <c r="B33" s="127">
        <v>42303</v>
      </c>
      <c r="C33" s="128" t="s">
        <v>509</v>
      </c>
      <c r="D33" s="129" t="s">
        <v>510</v>
      </c>
      <c r="E33" s="130">
        <v>10047.17</v>
      </c>
      <c r="F33" s="201" t="s">
        <v>245</v>
      </c>
    </row>
    <row r="34" spans="1:6">
      <c r="A34" t="s">
        <v>69</v>
      </c>
      <c r="B34" s="127">
        <v>42460</v>
      </c>
      <c r="C34" s="128" t="s">
        <v>511</v>
      </c>
      <c r="D34" s="129" t="s">
        <v>512</v>
      </c>
      <c r="E34" s="130">
        <v>3349.06</v>
      </c>
      <c r="F34" s="201" t="s">
        <v>245</v>
      </c>
    </row>
    <row r="35" spans="1:6">
      <c r="A35" t="s">
        <v>69</v>
      </c>
      <c r="B35" s="127">
        <v>42824</v>
      </c>
      <c r="C35" s="128" t="s">
        <v>513</v>
      </c>
      <c r="D35" s="129" t="s">
        <v>514</v>
      </c>
      <c r="E35" s="130">
        <v>2511.6</v>
      </c>
      <c r="F35" s="201" t="s">
        <v>245</v>
      </c>
    </row>
    <row r="36" spans="1:6">
      <c r="A36" t="s">
        <v>69</v>
      </c>
      <c r="B36" s="127">
        <v>42184</v>
      </c>
      <c r="C36" s="128" t="s">
        <v>515</v>
      </c>
      <c r="D36" s="129" t="s">
        <v>516</v>
      </c>
      <c r="E36" s="202">
        <v>6485</v>
      </c>
      <c r="F36" s="201" t="s">
        <v>161</v>
      </c>
    </row>
    <row r="37" spans="1:6">
      <c r="A37" t="s">
        <v>69</v>
      </c>
      <c r="B37" s="127">
        <v>42215</v>
      </c>
      <c r="C37" s="128" t="s">
        <v>517</v>
      </c>
      <c r="D37" s="129" t="s">
        <v>518</v>
      </c>
      <c r="E37" s="202">
        <v>10372</v>
      </c>
      <c r="F37" s="201" t="s">
        <v>161</v>
      </c>
    </row>
    <row r="38" spans="1:6">
      <c r="A38" t="s">
        <v>69</v>
      </c>
      <c r="B38" s="127">
        <v>42238</v>
      </c>
      <c r="C38" s="128" t="s">
        <v>519</v>
      </c>
      <c r="D38" s="129" t="s">
        <v>520</v>
      </c>
      <c r="E38" s="202">
        <v>21922.57</v>
      </c>
      <c r="F38" s="201" t="s">
        <v>161</v>
      </c>
    </row>
    <row r="39" spans="1:6">
      <c r="A39" t="s">
        <v>69</v>
      </c>
      <c r="B39" s="127">
        <v>42268</v>
      </c>
      <c r="C39" s="128" t="s">
        <v>521</v>
      </c>
      <c r="D39" s="129" t="s">
        <v>522</v>
      </c>
      <c r="E39" s="202">
        <v>21155.48</v>
      </c>
      <c r="F39" s="201" t="s">
        <v>161</v>
      </c>
    </row>
    <row r="40" spans="1:6">
      <c r="A40" t="s">
        <v>69</v>
      </c>
      <c r="B40" s="127">
        <v>42272</v>
      </c>
      <c r="C40" s="128" t="s">
        <v>523</v>
      </c>
      <c r="D40" s="129" t="s">
        <v>524</v>
      </c>
      <c r="E40" s="130">
        <v>21000</v>
      </c>
      <c r="F40" s="201" t="s">
        <v>250</v>
      </c>
    </row>
    <row r="41" spans="1:6">
      <c r="A41" t="s">
        <v>157</v>
      </c>
      <c r="B41" s="127">
        <v>42155</v>
      </c>
      <c r="C41" s="128" t="s">
        <v>525</v>
      </c>
      <c r="D41" s="129" t="s">
        <v>526</v>
      </c>
      <c r="E41" s="130">
        <v>583428.9</v>
      </c>
      <c r="F41" s="203" t="s">
        <v>254</v>
      </c>
    </row>
    <row r="42" spans="1:6">
      <c r="A42" t="s">
        <v>157</v>
      </c>
      <c r="B42" s="127">
        <v>42366</v>
      </c>
      <c r="C42" s="128" t="s">
        <v>527</v>
      </c>
      <c r="D42" s="132" t="s">
        <v>528</v>
      </c>
      <c r="E42" s="133">
        <v>547008.55000000005</v>
      </c>
      <c r="F42" s="203" t="s">
        <v>254</v>
      </c>
    </row>
    <row r="43" spans="1:6">
      <c r="A43" t="s">
        <v>157</v>
      </c>
      <c r="B43" s="127">
        <v>42674</v>
      </c>
      <c r="C43" s="128" t="s">
        <v>529</v>
      </c>
      <c r="D43" s="129" t="s">
        <v>530</v>
      </c>
      <c r="E43" s="130">
        <v>307692.31</v>
      </c>
      <c r="F43" s="203" t="s">
        <v>254</v>
      </c>
    </row>
    <row r="44" spans="1:6">
      <c r="A44" t="s">
        <v>157</v>
      </c>
      <c r="B44" s="127">
        <v>42674</v>
      </c>
      <c r="C44" s="128" t="s">
        <v>531</v>
      </c>
      <c r="D44" s="129" t="s">
        <v>532</v>
      </c>
      <c r="E44" s="130">
        <v>273504.28000000003</v>
      </c>
      <c r="F44" s="203" t="s">
        <v>254</v>
      </c>
    </row>
    <row r="45" spans="1:6">
      <c r="A45" t="s">
        <v>157</v>
      </c>
      <c r="B45" s="127">
        <v>42293</v>
      </c>
      <c r="C45" s="128" t="s">
        <v>533</v>
      </c>
      <c r="D45" s="129" t="s">
        <v>534</v>
      </c>
      <c r="E45" s="130">
        <v>3572.65</v>
      </c>
      <c r="F45" s="203" t="s">
        <v>72</v>
      </c>
    </row>
    <row r="46" spans="1:6">
      <c r="A46" t="s">
        <v>157</v>
      </c>
      <c r="B46" s="127">
        <v>42733</v>
      </c>
      <c r="C46" s="128" t="s">
        <v>535</v>
      </c>
      <c r="D46" s="129" t="s">
        <v>536</v>
      </c>
      <c r="E46" s="130">
        <v>7863.24</v>
      </c>
      <c r="F46" s="203" t="s">
        <v>72</v>
      </c>
    </row>
    <row r="47" spans="1:6">
      <c r="A47" t="s">
        <v>157</v>
      </c>
      <c r="B47" s="127">
        <v>42733</v>
      </c>
      <c r="C47" s="128" t="s">
        <v>537</v>
      </c>
      <c r="D47" s="129" t="s">
        <v>538</v>
      </c>
      <c r="E47" s="130">
        <v>811.97</v>
      </c>
      <c r="F47" s="203" t="s">
        <v>72</v>
      </c>
    </row>
    <row r="48" spans="1:6">
      <c r="A48" t="s">
        <v>157</v>
      </c>
      <c r="B48" s="127">
        <v>42823</v>
      </c>
      <c r="C48" s="128" t="s">
        <v>539</v>
      </c>
      <c r="D48" s="129" t="s">
        <v>540</v>
      </c>
      <c r="E48" s="130">
        <v>3145.3</v>
      </c>
      <c r="F48" s="203" t="s">
        <v>72</v>
      </c>
    </row>
    <row r="49" spans="1:6">
      <c r="A49" t="s">
        <v>157</v>
      </c>
      <c r="B49" s="127">
        <v>42823</v>
      </c>
      <c r="C49" s="128" t="s">
        <v>541</v>
      </c>
      <c r="D49" s="129" t="s">
        <v>542</v>
      </c>
      <c r="E49" s="130">
        <v>3299.14</v>
      </c>
      <c r="F49" s="203" t="s">
        <v>72</v>
      </c>
    </row>
    <row r="50" spans="1:6">
      <c r="A50" t="s">
        <v>157</v>
      </c>
      <c r="B50" s="127">
        <v>42824</v>
      </c>
      <c r="C50" s="128" t="s">
        <v>543</v>
      </c>
      <c r="D50" s="129" t="s">
        <v>544</v>
      </c>
      <c r="E50" s="130">
        <v>2094.02</v>
      </c>
      <c r="F50" s="203" t="s">
        <v>72</v>
      </c>
    </row>
    <row r="51" spans="1:6">
      <c r="A51" t="s">
        <v>157</v>
      </c>
      <c r="B51" s="127">
        <v>42824</v>
      </c>
      <c r="C51" s="128" t="s">
        <v>545</v>
      </c>
      <c r="D51" s="129" t="s">
        <v>546</v>
      </c>
      <c r="E51" s="130">
        <v>820.52</v>
      </c>
      <c r="F51" s="203" t="s">
        <v>72</v>
      </c>
    </row>
    <row r="52" spans="1:6">
      <c r="A52" t="s">
        <v>157</v>
      </c>
      <c r="B52" s="127">
        <v>42849</v>
      </c>
      <c r="C52" s="128" t="s">
        <v>547</v>
      </c>
      <c r="D52" s="129" t="s">
        <v>548</v>
      </c>
      <c r="E52" s="130">
        <v>10598.3</v>
      </c>
      <c r="F52" s="203" t="s">
        <v>72</v>
      </c>
    </row>
    <row r="53" spans="1:6">
      <c r="A53" t="s">
        <v>157</v>
      </c>
      <c r="B53" s="127">
        <v>42909</v>
      </c>
      <c r="C53" s="128" t="s">
        <v>549</v>
      </c>
      <c r="D53" s="129" t="s">
        <v>550</v>
      </c>
      <c r="E53" s="130">
        <v>54700.85</v>
      </c>
      <c r="F53" s="203" t="s">
        <v>72</v>
      </c>
    </row>
    <row r="54" spans="1:6">
      <c r="A54" t="s">
        <v>157</v>
      </c>
      <c r="B54" s="127">
        <v>42912</v>
      </c>
      <c r="C54" s="128" t="s">
        <v>551</v>
      </c>
      <c r="D54" s="129" t="s">
        <v>552</v>
      </c>
      <c r="E54" s="130">
        <v>8737.86</v>
      </c>
      <c r="F54" s="203" t="s">
        <v>72</v>
      </c>
    </row>
    <row r="55" spans="1:6">
      <c r="A55" t="s">
        <v>157</v>
      </c>
      <c r="B55" s="127">
        <v>42094</v>
      </c>
      <c r="C55" s="128" t="s">
        <v>553</v>
      </c>
      <c r="D55" s="129" t="s">
        <v>554</v>
      </c>
      <c r="E55" s="130">
        <v>24204.38</v>
      </c>
      <c r="F55" s="203" t="s">
        <v>269</v>
      </c>
    </row>
    <row r="56" spans="1:6">
      <c r="A56" t="s">
        <v>157</v>
      </c>
      <c r="B56" s="127">
        <v>42276</v>
      </c>
      <c r="C56" s="128" t="s">
        <v>555</v>
      </c>
      <c r="D56" s="129" t="s">
        <v>556</v>
      </c>
      <c r="E56" s="130">
        <v>4368.93</v>
      </c>
      <c r="F56" s="203" t="s">
        <v>269</v>
      </c>
    </row>
    <row r="57" spans="1:6">
      <c r="A57" t="s">
        <v>157</v>
      </c>
      <c r="B57" s="127">
        <v>42293</v>
      </c>
      <c r="C57" s="128" t="s">
        <v>557</v>
      </c>
      <c r="D57" s="129" t="s">
        <v>558</v>
      </c>
      <c r="E57" s="130">
        <v>14325</v>
      </c>
      <c r="F57" s="203" t="s">
        <v>269</v>
      </c>
    </row>
    <row r="58" spans="1:6">
      <c r="A58" t="s">
        <v>157</v>
      </c>
      <c r="B58" s="127">
        <v>42328</v>
      </c>
      <c r="C58" s="128" t="s">
        <v>559</v>
      </c>
      <c r="D58" s="129" t="s">
        <v>560</v>
      </c>
      <c r="E58" s="130">
        <v>10500</v>
      </c>
      <c r="F58" s="203" t="s">
        <v>269</v>
      </c>
    </row>
    <row r="59" spans="1:6">
      <c r="A59" t="s">
        <v>157</v>
      </c>
      <c r="B59" s="127">
        <v>42354</v>
      </c>
      <c r="C59" s="128" t="s">
        <v>561</v>
      </c>
      <c r="D59" s="129" t="s">
        <v>562</v>
      </c>
      <c r="E59" s="130">
        <v>12311.65</v>
      </c>
      <c r="F59" s="203" t="s">
        <v>269</v>
      </c>
    </row>
    <row r="60" spans="1:6">
      <c r="A60" t="s">
        <v>157</v>
      </c>
      <c r="B60" s="127">
        <v>42362</v>
      </c>
      <c r="C60" s="128" t="s">
        <v>563</v>
      </c>
      <c r="D60" s="129" t="s">
        <v>564</v>
      </c>
      <c r="E60" s="130">
        <v>707.55</v>
      </c>
      <c r="F60" s="203" t="s">
        <v>269</v>
      </c>
    </row>
    <row r="61" spans="1:6">
      <c r="A61" t="s">
        <v>157</v>
      </c>
      <c r="B61" s="127">
        <v>42364</v>
      </c>
      <c r="C61" s="128" t="s">
        <v>565</v>
      </c>
      <c r="D61" s="129" t="s">
        <v>566</v>
      </c>
      <c r="E61" s="130">
        <v>1556.6</v>
      </c>
      <c r="F61" s="203" t="s">
        <v>269</v>
      </c>
    </row>
    <row r="62" spans="1:6">
      <c r="A62" t="s">
        <v>157</v>
      </c>
      <c r="B62" s="127">
        <v>42545</v>
      </c>
      <c r="C62" s="128" t="s">
        <v>567</v>
      </c>
      <c r="D62" s="129" t="s">
        <v>568</v>
      </c>
      <c r="E62" s="130">
        <v>240</v>
      </c>
      <c r="F62" s="203" t="s">
        <v>269</v>
      </c>
    </row>
    <row r="63" spans="1:6">
      <c r="A63" t="s">
        <v>157</v>
      </c>
      <c r="B63" s="127">
        <v>42579</v>
      </c>
      <c r="C63" s="128" t="s">
        <v>569</v>
      </c>
      <c r="D63" s="129" t="s">
        <v>570</v>
      </c>
      <c r="E63" s="130">
        <v>716</v>
      </c>
      <c r="F63" s="203" t="s">
        <v>269</v>
      </c>
    </row>
    <row r="64" spans="1:6">
      <c r="A64" t="s">
        <v>157</v>
      </c>
      <c r="B64" s="127">
        <v>42642</v>
      </c>
      <c r="C64" s="128" t="s">
        <v>571</v>
      </c>
      <c r="D64" s="129" t="s">
        <v>484</v>
      </c>
      <c r="E64" s="130">
        <v>5757.28</v>
      </c>
      <c r="F64" s="203" t="s">
        <v>269</v>
      </c>
    </row>
    <row r="65" spans="1:6">
      <c r="A65" t="s">
        <v>157</v>
      </c>
      <c r="B65" s="127">
        <v>42670</v>
      </c>
      <c r="C65" s="128" t="s">
        <v>572</v>
      </c>
      <c r="D65" s="129" t="s">
        <v>573</v>
      </c>
      <c r="E65" s="130">
        <v>660</v>
      </c>
      <c r="F65" s="203" t="s">
        <v>269</v>
      </c>
    </row>
    <row r="66" spans="1:6">
      <c r="A66" t="s">
        <v>157</v>
      </c>
      <c r="B66" s="127">
        <v>42733</v>
      </c>
      <c r="C66" s="128" t="s">
        <v>483</v>
      </c>
      <c r="D66" s="129" t="s">
        <v>574</v>
      </c>
      <c r="E66" s="130">
        <v>1415.09</v>
      </c>
      <c r="F66" s="203" t="s">
        <v>269</v>
      </c>
    </row>
    <row r="67" spans="1:6">
      <c r="A67" t="s">
        <v>157</v>
      </c>
      <c r="B67" s="127">
        <v>42733</v>
      </c>
      <c r="C67" s="128" t="s">
        <v>575</v>
      </c>
      <c r="D67" s="129" t="s">
        <v>576</v>
      </c>
      <c r="E67" s="130">
        <v>240</v>
      </c>
      <c r="F67" s="203" t="s">
        <v>269</v>
      </c>
    </row>
    <row r="68" spans="1:6">
      <c r="A68" t="s">
        <v>157</v>
      </c>
      <c r="B68" s="127">
        <v>42886</v>
      </c>
      <c r="C68" s="128" t="s">
        <v>577</v>
      </c>
      <c r="D68" s="129" t="s">
        <v>578</v>
      </c>
      <c r="E68" s="130">
        <v>18352.88</v>
      </c>
      <c r="F68" s="203" t="s">
        <v>269</v>
      </c>
    </row>
    <row r="69" spans="1:6">
      <c r="A69" t="s">
        <v>157</v>
      </c>
      <c r="B69" s="127">
        <v>42329</v>
      </c>
      <c r="C69" s="128" t="s">
        <v>579</v>
      </c>
      <c r="D69" s="129" t="s">
        <v>580</v>
      </c>
      <c r="E69" s="130">
        <v>27305</v>
      </c>
      <c r="F69" s="203" t="s">
        <v>161</v>
      </c>
    </row>
    <row r="70" spans="1:6">
      <c r="A70" t="s">
        <v>157</v>
      </c>
      <c r="B70" s="127">
        <v>42357</v>
      </c>
      <c r="C70" s="128" t="s">
        <v>581</v>
      </c>
      <c r="D70" s="129" t="s">
        <v>582</v>
      </c>
      <c r="E70" s="130">
        <v>27175.33</v>
      </c>
      <c r="F70" s="203" t="s">
        <v>161</v>
      </c>
    </row>
    <row r="71" spans="1:6">
      <c r="A71" t="s">
        <v>157</v>
      </c>
      <c r="B71" s="127">
        <v>42388</v>
      </c>
      <c r="C71" s="128" t="s">
        <v>583</v>
      </c>
      <c r="D71" s="129" t="s">
        <v>584</v>
      </c>
      <c r="E71" s="130">
        <v>26807.43</v>
      </c>
      <c r="F71" s="203" t="s">
        <v>161</v>
      </c>
    </row>
  </sheetData>
  <autoFilter ref="B1:F71" xr:uid="{00000000-0009-0000-0000-000003000000}"/>
  <phoneticPr fontId="4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0"/>
  <sheetViews>
    <sheetView workbookViewId="0">
      <selection activeCell="F19" sqref="F19"/>
    </sheetView>
  </sheetViews>
  <sheetFormatPr defaultColWidth="8.77734375" defaultRowHeight="14.4"/>
  <cols>
    <col min="1" max="1" width="6.109375" style="189" customWidth="1"/>
    <col min="2" max="2" width="8.77734375" style="190" customWidth="1"/>
    <col min="3" max="3" width="11.21875" style="190" customWidth="1"/>
    <col min="4" max="4" width="52" style="189" customWidth="1"/>
    <col min="5" max="5" width="8.44140625" style="189" customWidth="1"/>
    <col min="6" max="6" width="15.88671875" style="189" customWidth="1"/>
    <col min="7" max="7" width="14.88671875" customWidth="1"/>
    <col min="8" max="8" width="23.33203125" customWidth="1"/>
    <col min="9" max="9" width="20.21875" customWidth="1"/>
    <col min="10" max="10" width="19.88671875" customWidth="1"/>
  </cols>
  <sheetData>
    <row r="1" spans="1:11" ht="15" customHeight="1">
      <c r="A1" s="191" t="s">
        <v>57</v>
      </c>
      <c r="B1" s="192" t="s">
        <v>58</v>
      </c>
      <c r="C1" s="193" t="s">
        <v>53</v>
      </c>
      <c r="D1" s="194" t="s">
        <v>59</v>
      </c>
      <c r="E1" s="191" t="s">
        <v>61</v>
      </c>
      <c r="F1" s="194" t="s">
        <v>62</v>
      </c>
      <c r="G1" s="194" t="s">
        <v>63</v>
      </c>
      <c r="H1" s="194" t="s">
        <v>585</v>
      </c>
      <c r="I1" s="194" t="s">
        <v>586</v>
      </c>
      <c r="J1" s="194" t="s">
        <v>67</v>
      </c>
      <c r="K1" s="194" t="s">
        <v>587</v>
      </c>
    </row>
    <row r="2" spans="1:11">
      <c r="A2" s="189" t="s">
        <v>69</v>
      </c>
      <c r="B2" s="190">
        <v>2017.4</v>
      </c>
      <c r="C2" s="271" t="s">
        <v>588</v>
      </c>
      <c r="D2" s="272" t="s">
        <v>589</v>
      </c>
      <c r="E2" s="189" t="s">
        <v>72</v>
      </c>
      <c r="F2" s="195">
        <f>G2</f>
        <v>9650.2900000000009</v>
      </c>
      <c r="G2" s="195">
        <v>9650.2900000000009</v>
      </c>
      <c r="H2" t="s">
        <v>590</v>
      </c>
      <c r="J2" t="s">
        <v>591</v>
      </c>
      <c r="K2" t="s">
        <v>84</v>
      </c>
    </row>
    <row r="3" spans="1:11">
      <c r="A3" s="189" t="s">
        <v>69</v>
      </c>
      <c r="B3" s="190">
        <v>2017.5</v>
      </c>
      <c r="C3" s="271" t="s">
        <v>358</v>
      </c>
      <c r="D3" s="272" t="s">
        <v>589</v>
      </c>
      <c r="E3" s="189" t="s">
        <v>72</v>
      </c>
      <c r="F3" s="195">
        <f t="shared" ref="F3:F66" si="0">G3</f>
        <v>112212.73</v>
      </c>
      <c r="G3" s="195">
        <v>112212.73</v>
      </c>
      <c r="H3" t="s">
        <v>590</v>
      </c>
      <c r="J3" t="s">
        <v>591</v>
      </c>
      <c r="K3" t="s">
        <v>84</v>
      </c>
    </row>
    <row r="4" spans="1:11">
      <c r="A4" s="189" t="s">
        <v>69</v>
      </c>
      <c r="B4" s="190">
        <v>2017.6</v>
      </c>
      <c r="C4" s="271" t="s">
        <v>592</v>
      </c>
      <c r="D4" s="272" t="s">
        <v>589</v>
      </c>
      <c r="E4" s="189" t="s">
        <v>72</v>
      </c>
      <c r="F4" s="195">
        <f t="shared" si="0"/>
        <v>68674.19</v>
      </c>
      <c r="G4" s="195">
        <v>68674.19</v>
      </c>
      <c r="H4" t="s">
        <v>590</v>
      </c>
      <c r="J4" t="s">
        <v>591</v>
      </c>
      <c r="K4" t="s">
        <v>84</v>
      </c>
    </row>
    <row r="5" spans="1:11">
      <c r="A5" s="189" t="s">
        <v>69</v>
      </c>
      <c r="B5" s="190">
        <v>2017.7</v>
      </c>
      <c r="C5" s="271" t="s">
        <v>593</v>
      </c>
      <c r="D5" s="272" t="s">
        <v>589</v>
      </c>
      <c r="E5" s="189" t="s">
        <v>72</v>
      </c>
      <c r="F5" s="195">
        <f t="shared" si="0"/>
        <v>115579.11</v>
      </c>
      <c r="G5" s="195">
        <v>115579.11</v>
      </c>
      <c r="H5" t="s">
        <v>590</v>
      </c>
      <c r="J5" t="s">
        <v>591</v>
      </c>
      <c r="K5" t="s">
        <v>84</v>
      </c>
    </row>
    <row r="6" spans="1:11">
      <c r="A6" s="189" t="s">
        <v>69</v>
      </c>
      <c r="B6" s="190">
        <v>2017.11</v>
      </c>
      <c r="C6" s="271" t="s">
        <v>594</v>
      </c>
      <c r="D6" s="272" t="s">
        <v>589</v>
      </c>
      <c r="E6" s="189" t="s">
        <v>72</v>
      </c>
      <c r="F6" s="195">
        <f t="shared" si="0"/>
        <v>100318.18</v>
      </c>
      <c r="G6" s="195">
        <v>100318.18</v>
      </c>
      <c r="H6" t="s">
        <v>590</v>
      </c>
      <c r="J6" t="s">
        <v>591</v>
      </c>
      <c r="K6" t="s">
        <v>84</v>
      </c>
    </row>
    <row r="7" spans="1:11">
      <c r="A7" s="189" t="s">
        <v>69</v>
      </c>
      <c r="B7" s="190">
        <v>2017.12</v>
      </c>
      <c r="C7" s="271" t="s">
        <v>595</v>
      </c>
      <c r="D7" s="272" t="s">
        <v>589</v>
      </c>
      <c r="E7" s="189" t="s">
        <v>72</v>
      </c>
      <c r="F7" s="195">
        <f t="shared" si="0"/>
        <v>477801.81</v>
      </c>
      <c r="G7" s="195">
        <v>477801.81</v>
      </c>
      <c r="H7" t="s">
        <v>590</v>
      </c>
      <c r="J7" t="s">
        <v>591</v>
      </c>
      <c r="K7" t="s">
        <v>84</v>
      </c>
    </row>
    <row r="8" spans="1:11">
      <c r="A8" s="189" t="s">
        <v>69</v>
      </c>
      <c r="B8" s="190">
        <v>2015.12</v>
      </c>
      <c r="C8" s="271" t="s">
        <v>82</v>
      </c>
      <c r="D8" s="273" t="s">
        <v>83</v>
      </c>
      <c r="E8" s="189" t="s">
        <v>245</v>
      </c>
      <c r="F8" s="195">
        <f t="shared" si="0"/>
        <v>943.4</v>
      </c>
      <c r="G8" s="195">
        <v>943.4</v>
      </c>
      <c r="I8" t="s">
        <v>596</v>
      </c>
      <c r="J8" t="s">
        <v>597</v>
      </c>
      <c r="K8" t="s">
        <v>84</v>
      </c>
    </row>
    <row r="9" spans="1:11">
      <c r="A9" s="189" t="s">
        <v>69</v>
      </c>
      <c r="B9" s="271" t="s">
        <v>86</v>
      </c>
      <c r="C9" s="271" t="s">
        <v>87</v>
      </c>
      <c r="D9" s="273" t="s">
        <v>88</v>
      </c>
      <c r="E9" s="189" t="s">
        <v>245</v>
      </c>
      <c r="F9" s="195">
        <f t="shared" si="0"/>
        <v>40.57</v>
      </c>
      <c r="G9" s="195">
        <v>40.57</v>
      </c>
    </row>
    <row r="10" spans="1:11">
      <c r="A10" s="189" t="s">
        <v>69</v>
      </c>
      <c r="B10" s="271" t="s">
        <v>86</v>
      </c>
      <c r="C10" s="271" t="s">
        <v>89</v>
      </c>
      <c r="D10" s="273" t="s">
        <v>90</v>
      </c>
      <c r="E10" s="189" t="s">
        <v>245</v>
      </c>
      <c r="F10" s="195">
        <f t="shared" si="0"/>
        <v>1886.79</v>
      </c>
      <c r="G10" s="195">
        <v>1886.79</v>
      </c>
    </row>
    <row r="11" spans="1:11">
      <c r="A11" s="189" t="s">
        <v>69</v>
      </c>
      <c r="B11" s="271" t="s">
        <v>75</v>
      </c>
      <c r="C11" s="271" t="s">
        <v>76</v>
      </c>
      <c r="D11" s="273" t="s">
        <v>77</v>
      </c>
      <c r="E11" s="189" t="s">
        <v>245</v>
      </c>
      <c r="F11" s="195">
        <f t="shared" si="0"/>
        <v>260</v>
      </c>
      <c r="G11" s="195">
        <v>260</v>
      </c>
      <c r="H11" t="s">
        <v>598</v>
      </c>
      <c r="J11" t="s">
        <v>599</v>
      </c>
      <c r="K11" t="s">
        <v>84</v>
      </c>
    </row>
    <row r="12" spans="1:11">
      <c r="A12" s="189" t="s">
        <v>69</v>
      </c>
      <c r="B12" s="271" t="s">
        <v>75</v>
      </c>
      <c r="C12" s="271" t="s">
        <v>91</v>
      </c>
      <c r="D12" s="273" t="s">
        <v>92</v>
      </c>
      <c r="E12" s="189" t="s">
        <v>245</v>
      </c>
      <c r="F12" s="195">
        <f t="shared" si="0"/>
        <v>2273.58</v>
      </c>
      <c r="G12" s="195">
        <v>2273.58</v>
      </c>
    </row>
    <row r="13" spans="1:11">
      <c r="A13" s="189" t="s">
        <v>69</v>
      </c>
      <c r="B13" s="271" t="s">
        <v>75</v>
      </c>
      <c r="C13" s="271" t="s">
        <v>93</v>
      </c>
      <c r="D13" s="273" t="s">
        <v>94</v>
      </c>
      <c r="E13" s="189" t="s">
        <v>245</v>
      </c>
      <c r="F13" s="195">
        <f t="shared" si="0"/>
        <v>175.47</v>
      </c>
      <c r="G13" s="195">
        <v>175.47</v>
      </c>
    </row>
    <row r="14" spans="1:11">
      <c r="A14" s="189" t="s">
        <v>69</v>
      </c>
      <c r="B14" s="271" t="s">
        <v>75</v>
      </c>
      <c r="C14" s="271" t="s">
        <v>95</v>
      </c>
      <c r="D14" s="273" t="s">
        <v>96</v>
      </c>
      <c r="E14" s="189" t="s">
        <v>245</v>
      </c>
      <c r="F14" s="195">
        <f t="shared" si="0"/>
        <v>1820</v>
      </c>
      <c r="G14" s="195">
        <v>1820</v>
      </c>
    </row>
    <row r="15" spans="1:11">
      <c r="A15" s="189" t="s">
        <v>69</v>
      </c>
      <c r="B15" s="271" t="s">
        <v>75</v>
      </c>
      <c r="C15" s="271" t="s">
        <v>97</v>
      </c>
      <c r="D15" s="273" t="s">
        <v>98</v>
      </c>
      <c r="E15" s="189" t="s">
        <v>245</v>
      </c>
      <c r="F15" s="195">
        <f t="shared" si="0"/>
        <v>8400</v>
      </c>
      <c r="G15" s="195">
        <v>8400</v>
      </c>
      <c r="H15" t="s">
        <v>598</v>
      </c>
      <c r="J15" t="s">
        <v>600</v>
      </c>
      <c r="K15" t="s">
        <v>84</v>
      </c>
    </row>
    <row r="16" spans="1:11">
      <c r="A16" s="189" t="s">
        <v>69</v>
      </c>
      <c r="B16" s="271" t="s">
        <v>75</v>
      </c>
      <c r="C16" s="271" t="s">
        <v>101</v>
      </c>
      <c r="D16" s="273" t="s">
        <v>102</v>
      </c>
      <c r="E16" s="189" t="s">
        <v>245</v>
      </c>
      <c r="F16" s="195">
        <f t="shared" si="0"/>
        <v>2500</v>
      </c>
      <c r="G16" s="195">
        <v>2500</v>
      </c>
    </row>
    <row r="17" spans="1:11">
      <c r="A17" s="189" t="s">
        <v>69</v>
      </c>
      <c r="B17" s="271" t="s">
        <v>75</v>
      </c>
      <c r="C17" s="271" t="s">
        <v>103</v>
      </c>
      <c r="D17" s="273" t="s">
        <v>104</v>
      </c>
      <c r="E17" s="189" t="s">
        <v>245</v>
      </c>
      <c r="F17" s="195">
        <f t="shared" si="0"/>
        <v>1890</v>
      </c>
      <c r="G17" s="195">
        <v>1890</v>
      </c>
    </row>
    <row r="18" spans="1:11">
      <c r="A18" s="189" t="s">
        <v>69</v>
      </c>
      <c r="B18" s="271" t="s">
        <v>106</v>
      </c>
      <c r="C18" s="271" t="s">
        <v>107</v>
      </c>
      <c r="D18" s="273" t="s">
        <v>108</v>
      </c>
      <c r="E18" s="189" t="s">
        <v>245</v>
      </c>
      <c r="F18" s="195">
        <f t="shared" si="0"/>
        <v>217.92</v>
      </c>
      <c r="G18" s="195">
        <v>217.92</v>
      </c>
    </row>
    <row r="19" spans="1:11">
      <c r="A19" s="189" t="s">
        <v>69</v>
      </c>
      <c r="B19" s="271" t="s">
        <v>111</v>
      </c>
      <c r="C19" s="271" t="s">
        <v>112</v>
      </c>
      <c r="D19" s="273" t="s">
        <v>113</v>
      </c>
      <c r="E19" s="189" t="s">
        <v>245</v>
      </c>
      <c r="F19" s="195">
        <f t="shared" si="0"/>
        <v>199.53</v>
      </c>
      <c r="G19" s="195">
        <v>199.53</v>
      </c>
    </row>
    <row r="20" spans="1:11">
      <c r="A20" s="189" t="s">
        <v>69</v>
      </c>
      <c r="B20" s="271" t="s">
        <v>111</v>
      </c>
      <c r="C20" s="271" t="s">
        <v>76</v>
      </c>
      <c r="D20" s="273" t="s">
        <v>114</v>
      </c>
      <c r="E20" s="189" t="s">
        <v>245</v>
      </c>
      <c r="F20" s="195">
        <f t="shared" si="0"/>
        <v>1200</v>
      </c>
      <c r="G20" s="195">
        <v>1200</v>
      </c>
    </row>
    <row r="21" spans="1:11">
      <c r="A21" s="189" t="s">
        <v>69</v>
      </c>
      <c r="B21" s="271" t="s">
        <v>79</v>
      </c>
      <c r="C21" s="271" t="s">
        <v>80</v>
      </c>
      <c r="D21" s="273" t="s">
        <v>81</v>
      </c>
      <c r="E21" s="189" t="s">
        <v>245</v>
      </c>
      <c r="F21" s="195">
        <f t="shared" si="0"/>
        <v>200</v>
      </c>
      <c r="G21" s="195">
        <v>200</v>
      </c>
    </row>
    <row r="22" spans="1:11">
      <c r="A22" s="189" t="s">
        <v>69</v>
      </c>
      <c r="B22" s="271" t="s">
        <v>79</v>
      </c>
      <c r="C22" s="271" t="s">
        <v>115</v>
      </c>
      <c r="D22" s="273" t="s">
        <v>116</v>
      </c>
      <c r="E22" s="189" t="s">
        <v>245</v>
      </c>
      <c r="F22" s="195">
        <f t="shared" si="0"/>
        <v>54.67</v>
      </c>
      <c r="G22" s="195">
        <v>54.67</v>
      </c>
    </row>
    <row r="23" spans="1:11">
      <c r="A23" s="189" t="s">
        <v>69</v>
      </c>
      <c r="B23" s="271" t="s">
        <v>117</v>
      </c>
      <c r="C23" s="271" t="s">
        <v>118</v>
      </c>
      <c r="D23" s="273" t="s">
        <v>119</v>
      </c>
      <c r="E23" s="189" t="s">
        <v>245</v>
      </c>
      <c r="F23" s="195">
        <f t="shared" si="0"/>
        <v>151.46</v>
      </c>
      <c r="G23" s="195">
        <v>151.46</v>
      </c>
    </row>
    <row r="24" spans="1:11">
      <c r="A24" s="189" t="s">
        <v>69</v>
      </c>
      <c r="B24" s="271" t="s">
        <v>117</v>
      </c>
      <c r="C24" s="271" t="s">
        <v>120</v>
      </c>
      <c r="D24" s="273" t="s">
        <v>121</v>
      </c>
      <c r="E24" s="189" t="s">
        <v>245</v>
      </c>
      <c r="F24" s="195">
        <f t="shared" si="0"/>
        <v>930</v>
      </c>
      <c r="G24" s="195">
        <v>930</v>
      </c>
    </row>
    <row r="25" spans="1:11">
      <c r="A25" s="189" t="s">
        <v>69</v>
      </c>
      <c r="B25" s="271" t="s">
        <v>117</v>
      </c>
      <c r="C25" s="271" t="s">
        <v>122</v>
      </c>
      <c r="D25" s="273" t="s">
        <v>123</v>
      </c>
      <c r="E25" s="189" t="s">
        <v>245</v>
      </c>
      <c r="F25" s="195">
        <f t="shared" si="0"/>
        <v>600</v>
      </c>
      <c r="G25" s="195">
        <v>600</v>
      </c>
    </row>
    <row r="26" spans="1:11">
      <c r="A26" s="189" t="s">
        <v>69</v>
      </c>
      <c r="B26" s="271" t="s">
        <v>117</v>
      </c>
      <c r="C26" s="271" t="s">
        <v>124</v>
      </c>
      <c r="D26" s="273" t="s">
        <v>125</v>
      </c>
      <c r="E26" s="189" t="s">
        <v>245</v>
      </c>
      <c r="F26" s="195">
        <f t="shared" si="0"/>
        <v>260</v>
      </c>
      <c r="G26" s="195">
        <v>260</v>
      </c>
    </row>
    <row r="27" spans="1:11">
      <c r="A27" s="189" t="s">
        <v>69</v>
      </c>
      <c r="B27" s="271" t="s">
        <v>126</v>
      </c>
      <c r="C27" s="274" t="s">
        <v>127</v>
      </c>
      <c r="D27" s="275" t="s">
        <v>128</v>
      </c>
      <c r="E27" s="189" t="s">
        <v>245</v>
      </c>
      <c r="F27" s="195">
        <f t="shared" si="0"/>
        <v>159.53</v>
      </c>
      <c r="G27" s="195">
        <v>159.53</v>
      </c>
    </row>
    <row r="28" spans="1:11">
      <c r="A28" s="189" t="s">
        <v>69</v>
      </c>
      <c r="B28" s="271" t="s">
        <v>126</v>
      </c>
      <c r="C28" s="274" t="s">
        <v>129</v>
      </c>
      <c r="D28" s="275" t="s">
        <v>130</v>
      </c>
      <c r="E28" s="189" t="s">
        <v>245</v>
      </c>
      <c r="F28" s="195">
        <f t="shared" si="0"/>
        <v>1395</v>
      </c>
      <c r="G28" s="195">
        <v>1395</v>
      </c>
    </row>
    <row r="29" spans="1:11">
      <c r="A29" s="189" t="s">
        <v>69</v>
      </c>
      <c r="B29" s="271" t="s">
        <v>131</v>
      </c>
      <c r="C29" s="271" t="s">
        <v>132</v>
      </c>
      <c r="D29" s="273" t="s">
        <v>133</v>
      </c>
      <c r="E29" s="189" t="s">
        <v>245</v>
      </c>
      <c r="F29" s="195">
        <f t="shared" si="0"/>
        <v>435</v>
      </c>
      <c r="G29" s="195">
        <v>435</v>
      </c>
    </row>
    <row r="30" spans="1:11">
      <c r="A30" s="189" t="s">
        <v>69</v>
      </c>
      <c r="B30" s="271" t="s">
        <v>131</v>
      </c>
      <c r="C30" s="271" t="s">
        <v>134</v>
      </c>
      <c r="D30" s="273" t="s">
        <v>135</v>
      </c>
      <c r="E30" s="189" t="s">
        <v>245</v>
      </c>
      <c r="F30" s="195">
        <f t="shared" si="0"/>
        <v>40.57</v>
      </c>
      <c r="G30" s="195">
        <v>40.57</v>
      </c>
    </row>
    <row r="31" spans="1:11">
      <c r="A31" s="189" t="s">
        <v>69</v>
      </c>
      <c r="B31" s="271" t="s">
        <v>136</v>
      </c>
      <c r="C31" s="271" t="s">
        <v>137</v>
      </c>
      <c r="D31" s="273" t="s">
        <v>138</v>
      </c>
      <c r="E31" s="189" t="s">
        <v>245</v>
      </c>
      <c r="F31" s="195">
        <f t="shared" si="0"/>
        <v>40.94</v>
      </c>
      <c r="G31" s="195">
        <v>40.94</v>
      </c>
    </row>
    <row r="32" spans="1:11">
      <c r="A32" s="189" t="s">
        <v>69</v>
      </c>
      <c r="B32" s="271" t="s">
        <v>136</v>
      </c>
      <c r="C32" s="271" t="s">
        <v>95</v>
      </c>
      <c r="D32" s="273" t="s">
        <v>139</v>
      </c>
      <c r="E32" s="189" t="s">
        <v>245</v>
      </c>
      <c r="F32" s="195">
        <f t="shared" si="0"/>
        <v>24528.31</v>
      </c>
      <c r="G32" s="195">
        <v>24528.31</v>
      </c>
      <c r="H32" t="s">
        <v>601</v>
      </c>
      <c r="J32" t="s">
        <v>602</v>
      </c>
      <c r="K32" t="s">
        <v>84</v>
      </c>
    </row>
    <row r="33" spans="1:11">
      <c r="A33" s="189" t="s">
        <v>69</v>
      </c>
      <c r="B33" s="271" t="s">
        <v>136</v>
      </c>
      <c r="C33" s="271" t="s">
        <v>97</v>
      </c>
      <c r="D33" s="273" t="s">
        <v>142</v>
      </c>
      <c r="E33" s="189" t="s">
        <v>245</v>
      </c>
      <c r="F33" s="195">
        <f t="shared" si="0"/>
        <v>4716.9799999999996</v>
      </c>
      <c r="G33" s="195">
        <v>4716.9799999999996</v>
      </c>
    </row>
    <row r="34" spans="1:11">
      <c r="A34" s="189" t="s">
        <v>69</v>
      </c>
      <c r="B34" s="271" t="s">
        <v>144</v>
      </c>
      <c r="C34" s="271" t="s">
        <v>145</v>
      </c>
      <c r="D34" s="273" t="s">
        <v>146</v>
      </c>
      <c r="E34" s="189" t="s">
        <v>245</v>
      </c>
      <c r="F34" s="195">
        <f t="shared" si="0"/>
        <v>12.26</v>
      </c>
      <c r="G34" s="195">
        <v>12.26</v>
      </c>
    </row>
    <row r="35" spans="1:11">
      <c r="A35" s="189" t="s">
        <v>69</v>
      </c>
      <c r="B35" s="271" t="s">
        <v>147</v>
      </c>
      <c r="C35" s="271" t="s">
        <v>148</v>
      </c>
      <c r="D35" s="273" t="s">
        <v>149</v>
      </c>
      <c r="E35" s="189" t="s">
        <v>245</v>
      </c>
      <c r="F35" s="195">
        <f t="shared" si="0"/>
        <v>1740</v>
      </c>
      <c r="G35" s="195">
        <v>1740</v>
      </c>
    </row>
    <row r="36" spans="1:11">
      <c r="A36" s="189" t="s">
        <v>69</v>
      </c>
      <c r="B36" s="271" t="s">
        <v>150</v>
      </c>
      <c r="C36" s="271" t="s">
        <v>151</v>
      </c>
      <c r="D36" s="273" t="s">
        <v>152</v>
      </c>
      <c r="E36" s="189" t="s">
        <v>245</v>
      </c>
      <c r="F36" s="195">
        <f t="shared" si="0"/>
        <v>920</v>
      </c>
      <c r="G36" s="195">
        <v>920</v>
      </c>
    </row>
    <row r="37" spans="1:11">
      <c r="A37" s="189" t="s">
        <v>69</v>
      </c>
      <c r="B37" s="190">
        <v>2015.11</v>
      </c>
      <c r="C37" s="271" t="s">
        <v>164</v>
      </c>
      <c r="D37" s="272" t="s">
        <v>308</v>
      </c>
      <c r="E37" s="189" t="s">
        <v>161</v>
      </c>
      <c r="F37" s="195">
        <f t="shared" si="0"/>
        <v>25225.158599999999</v>
      </c>
      <c r="G37" s="195">
        <v>25225.158599999999</v>
      </c>
      <c r="I37" t="s">
        <v>596</v>
      </c>
      <c r="J37" t="s">
        <v>603</v>
      </c>
      <c r="K37" t="s">
        <v>84</v>
      </c>
    </row>
    <row r="38" spans="1:11">
      <c r="A38" s="189" t="s">
        <v>69</v>
      </c>
      <c r="B38" s="190">
        <v>2015.12</v>
      </c>
      <c r="C38" s="271" t="s">
        <v>167</v>
      </c>
      <c r="D38" s="272" t="s">
        <v>309</v>
      </c>
      <c r="E38" s="189" t="s">
        <v>161</v>
      </c>
      <c r="F38" s="195">
        <f t="shared" si="0"/>
        <v>25113.6106</v>
      </c>
      <c r="G38" s="195">
        <v>25113.6106</v>
      </c>
      <c r="I38" t="s">
        <v>596</v>
      </c>
      <c r="J38" t="s">
        <v>604</v>
      </c>
      <c r="K38" t="s">
        <v>84</v>
      </c>
    </row>
    <row r="39" spans="1:11">
      <c r="A39" s="189" t="s">
        <v>69</v>
      </c>
      <c r="B39" s="190">
        <v>2015.9</v>
      </c>
      <c r="C39" s="271" t="s">
        <v>302</v>
      </c>
      <c r="D39" s="272" t="s">
        <v>303</v>
      </c>
      <c r="E39" s="189" t="s">
        <v>161</v>
      </c>
      <c r="F39" s="195">
        <f t="shared" si="0"/>
        <v>19523.7055</v>
      </c>
      <c r="G39" s="195">
        <v>19523.7055</v>
      </c>
      <c r="I39" t="s">
        <v>596</v>
      </c>
      <c r="J39" t="s">
        <v>605</v>
      </c>
      <c r="K39" t="s">
        <v>84</v>
      </c>
    </row>
    <row r="40" spans="1:11">
      <c r="A40" s="189" t="s">
        <v>69</v>
      </c>
      <c r="B40" s="271" t="s">
        <v>305</v>
      </c>
      <c r="C40" s="271" t="s">
        <v>306</v>
      </c>
      <c r="D40" s="272" t="s">
        <v>307</v>
      </c>
      <c r="E40" s="189" t="s">
        <v>161</v>
      </c>
      <c r="F40" s="195">
        <f t="shared" si="0"/>
        <v>30137.5301</v>
      </c>
      <c r="G40" s="195">
        <v>30137.5301</v>
      </c>
      <c r="I40" t="s">
        <v>596</v>
      </c>
      <c r="J40" t="s">
        <v>606</v>
      </c>
      <c r="K40" t="s">
        <v>84</v>
      </c>
    </row>
    <row r="41" spans="1:11">
      <c r="A41" s="189" t="s">
        <v>69</v>
      </c>
      <c r="B41" s="190">
        <v>2016.2</v>
      </c>
      <c r="C41" s="271" t="s">
        <v>607</v>
      </c>
      <c r="D41" s="196" t="s">
        <v>243</v>
      </c>
      <c r="E41" s="189" t="s">
        <v>245</v>
      </c>
      <c r="F41" s="195">
        <f t="shared" si="0"/>
        <v>240000</v>
      </c>
      <c r="G41" s="195">
        <v>240000</v>
      </c>
      <c r="H41" t="s">
        <v>608</v>
      </c>
      <c r="J41" t="s">
        <v>609</v>
      </c>
      <c r="K41" t="s">
        <v>84</v>
      </c>
    </row>
    <row r="42" spans="1:11">
      <c r="A42" s="189" t="s">
        <v>69</v>
      </c>
      <c r="B42" s="271" t="s">
        <v>117</v>
      </c>
      <c r="C42" s="271" t="s">
        <v>248</v>
      </c>
      <c r="D42" s="273" t="s">
        <v>249</v>
      </c>
      <c r="E42" s="189" t="s">
        <v>250</v>
      </c>
      <c r="F42" s="195">
        <f t="shared" si="0"/>
        <v>30000</v>
      </c>
      <c r="G42" s="195">
        <v>30000</v>
      </c>
      <c r="H42" t="s">
        <v>610</v>
      </c>
      <c r="J42" t="s">
        <v>611</v>
      </c>
      <c r="K42" t="s">
        <v>84</v>
      </c>
    </row>
    <row r="43" spans="1:11">
      <c r="A43" s="189" t="s">
        <v>69</v>
      </c>
      <c r="B43" s="190">
        <v>2015.11</v>
      </c>
      <c r="C43" s="271" t="s">
        <v>164</v>
      </c>
      <c r="D43" s="273" t="s">
        <v>165</v>
      </c>
      <c r="E43" s="189" t="s">
        <v>72</v>
      </c>
      <c r="F43" s="195">
        <f t="shared" si="0"/>
        <v>9709.3700000000008</v>
      </c>
      <c r="G43" s="195">
        <v>9709.3700000000008</v>
      </c>
      <c r="I43" t="s">
        <v>596</v>
      </c>
      <c r="J43" t="s">
        <v>591</v>
      </c>
      <c r="K43" t="s">
        <v>84</v>
      </c>
    </row>
    <row r="44" spans="1:11">
      <c r="A44" s="189" t="s">
        <v>69</v>
      </c>
      <c r="B44" s="190">
        <v>2015.12</v>
      </c>
      <c r="C44" s="271" t="s">
        <v>167</v>
      </c>
      <c r="D44" s="273" t="s">
        <v>168</v>
      </c>
      <c r="E44" s="189" t="s">
        <v>72</v>
      </c>
      <c r="F44" s="195">
        <f t="shared" si="0"/>
        <v>13738.26</v>
      </c>
      <c r="G44" s="195">
        <v>13738.26</v>
      </c>
      <c r="I44" t="s">
        <v>596</v>
      </c>
      <c r="J44" t="s">
        <v>591</v>
      </c>
      <c r="K44" t="s">
        <v>84</v>
      </c>
    </row>
    <row r="45" spans="1:11">
      <c r="A45" s="189" t="s">
        <v>69</v>
      </c>
      <c r="B45" s="190">
        <v>2015.8</v>
      </c>
      <c r="C45" s="271" t="s">
        <v>169</v>
      </c>
      <c r="D45" s="273" t="s">
        <v>170</v>
      </c>
      <c r="E45" s="189" t="s">
        <v>250</v>
      </c>
      <c r="F45" s="195">
        <f t="shared" si="0"/>
        <v>500</v>
      </c>
      <c r="G45" s="195">
        <v>500</v>
      </c>
      <c r="I45" t="s">
        <v>596</v>
      </c>
      <c r="J45" t="s">
        <v>612</v>
      </c>
      <c r="K45" t="s">
        <v>84</v>
      </c>
    </row>
    <row r="46" spans="1:11">
      <c r="A46" s="189" t="s">
        <v>69</v>
      </c>
      <c r="B46" s="190">
        <v>2015.9</v>
      </c>
      <c r="C46" s="271" t="s">
        <v>173</v>
      </c>
      <c r="D46" s="273" t="s">
        <v>170</v>
      </c>
      <c r="E46" s="189" t="s">
        <v>250</v>
      </c>
      <c r="F46" s="195">
        <f t="shared" si="0"/>
        <v>500</v>
      </c>
      <c r="G46" s="195">
        <v>500</v>
      </c>
      <c r="I46" t="s">
        <v>596</v>
      </c>
      <c r="J46" t="s">
        <v>612</v>
      </c>
      <c r="K46" t="s">
        <v>84</v>
      </c>
    </row>
    <row r="47" spans="1:11">
      <c r="A47" s="189" t="s">
        <v>69</v>
      </c>
      <c r="B47" s="190">
        <v>2016.1</v>
      </c>
      <c r="C47" s="271" t="s">
        <v>134</v>
      </c>
      <c r="D47" s="273" t="s">
        <v>174</v>
      </c>
      <c r="E47" s="189" t="s">
        <v>72</v>
      </c>
      <c r="F47" s="195">
        <f t="shared" si="0"/>
        <v>5641.04</v>
      </c>
      <c r="G47" s="195">
        <v>5641.04</v>
      </c>
      <c r="H47" t="s">
        <v>613</v>
      </c>
      <c r="J47" t="s">
        <v>614</v>
      </c>
      <c r="K47" t="s">
        <v>84</v>
      </c>
    </row>
    <row r="48" spans="1:11">
      <c r="A48" s="189" t="s">
        <v>157</v>
      </c>
      <c r="B48" s="271" t="s">
        <v>75</v>
      </c>
      <c r="C48" s="271" t="s">
        <v>177</v>
      </c>
      <c r="D48" s="273" t="s">
        <v>178</v>
      </c>
      <c r="E48" s="189" t="s">
        <v>179</v>
      </c>
      <c r="F48" s="195">
        <f t="shared" si="0"/>
        <v>4200</v>
      </c>
      <c r="G48" s="195">
        <v>4200</v>
      </c>
      <c r="H48" t="s">
        <v>615</v>
      </c>
      <c r="J48" t="s">
        <v>616</v>
      </c>
      <c r="K48" t="s">
        <v>84</v>
      </c>
    </row>
    <row r="49" spans="1:11">
      <c r="A49" s="189" t="s">
        <v>157</v>
      </c>
      <c r="B49" s="271" t="s">
        <v>75</v>
      </c>
      <c r="C49" s="271" t="s">
        <v>182</v>
      </c>
      <c r="D49" s="273" t="s">
        <v>183</v>
      </c>
      <c r="E49" s="189" t="s">
        <v>160</v>
      </c>
      <c r="F49" s="195">
        <f t="shared" si="0"/>
        <v>600</v>
      </c>
      <c r="G49" s="195">
        <v>600</v>
      </c>
      <c r="K49" t="s">
        <v>617</v>
      </c>
    </row>
    <row r="50" spans="1:11">
      <c r="A50" s="189" t="s">
        <v>69</v>
      </c>
      <c r="B50" s="271" t="s">
        <v>75</v>
      </c>
      <c r="C50" s="271" t="s">
        <v>184</v>
      </c>
      <c r="D50" s="273" t="s">
        <v>185</v>
      </c>
      <c r="E50" s="189" t="s">
        <v>160</v>
      </c>
      <c r="F50" s="195">
        <f t="shared" si="0"/>
        <v>9.77</v>
      </c>
      <c r="G50" s="195">
        <v>9.77</v>
      </c>
    </row>
    <row r="51" spans="1:11">
      <c r="A51" s="189" t="s">
        <v>69</v>
      </c>
      <c r="B51" s="271" t="s">
        <v>75</v>
      </c>
      <c r="C51" s="271" t="s">
        <v>107</v>
      </c>
      <c r="D51" s="273" t="s">
        <v>186</v>
      </c>
      <c r="E51" s="189" t="s">
        <v>160</v>
      </c>
      <c r="F51" s="195">
        <f t="shared" si="0"/>
        <v>16.36</v>
      </c>
      <c r="G51" s="195">
        <v>16.36</v>
      </c>
    </row>
    <row r="52" spans="1:11">
      <c r="A52" s="189" t="s">
        <v>69</v>
      </c>
      <c r="B52" s="271" t="s">
        <v>75</v>
      </c>
      <c r="C52" s="271" t="s">
        <v>187</v>
      </c>
      <c r="D52" s="273" t="s">
        <v>188</v>
      </c>
      <c r="E52" s="189" t="s">
        <v>160</v>
      </c>
      <c r="F52" s="195">
        <f t="shared" si="0"/>
        <v>12.33</v>
      </c>
      <c r="G52" s="195">
        <v>12.33</v>
      </c>
    </row>
    <row r="53" spans="1:11">
      <c r="A53" s="189" t="s">
        <v>69</v>
      </c>
      <c r="B53" s="271" t="s">
        <v>106</v>
      </c>
      <c r="C53" s="271" t="s">
        <v>189</v>
      </c>
      <c r="D53" s="273" t="s">
        <v>190</v>
      </c>
      <c r="E53" s="189" t="s">
        <v>160</v>
      </c>
      <c r="F53" s="195">
        <f t="shared" si="0"/>
        <v>14.76</v>
      </c>
      <c r="G53" s="195">
        <v>14.76</v>
      </c>
    </row>
    <row r="54" spans="1:11">
      <c r="A54" s="189" t="s">
        <v>157</v>
      </c>
      <c r="B54" s="271" t="s">
        <v>106</v>
      </c>
      <c r="C54" s="271" t="s">
        <v>191</v>
      </c>
      <c r="D54" s="273" t="s">
        <v>192</v>
      </c>
      <c r="E54" s="189" t="s">
        <v>179</v>
      </c>
      <c r="F54" s="195">
        <f t="shared" si="0"/>
        <v>4200</v>
      </c>
      <c r="G54" s="195">
        <v>4200</v>
      </c>
      <c r="K54" t="s">
        <v>617</v>
      </c>
    </row>
    <row r="55" spans="1:11">
      <c r="A55" s="189" t="s">
        <v>157</v>
      </c>
      <c r="B55" s="271" t="s">
        <v>106</v>
      </c>
      <c r="C55" s="271" t="s">
        <v>193</v>
      </c>
      <c r="D55" s="273" t="s">
        <v>194</v>
      </c>
      <c r="E55" s="189" t="s">
        <v>160</v>
      </c>
      <c r="F55" s="195">
        <f t="shared" si="0"/>
        <v>600</v>
      </c>
      <c r="G55" s="195">
        <v>600</v>
      </c>
      <c r="K55" t="s">
        <v>617</v>
      </c>
    </row>
    <row r="56" spans="1:11">
      <c r="A56" s="189" t="s">
        <v>157</v>
      </c>
      <c r="B56" s="271" t="s">
        <v>111</v>
      </c>
      <c r="C56" s="271" t="s">
        <v>195</v>
      </c>
      <c r="D56" s="273" t="s">
        <v>196</v>
      </c>
      <c r="E56" s="189" t="s">
        <v>179</v>
      </c>
      <c r="F56" s="195">
        <f t="shared" si="0"/>
        <v>7200</v>
      </c>
      <c r="G56" s="195">
        <v>7200</v>
      </c>
      <c r="H56" s="147" t="s">
        <v>618</v>
      </c>
      <c r="J56" t="s">
        <v>616</v>
      </c>
      <c r="K56" t="s">
        <v>84</v>
      </c>
    </row>
    <row r="57" spans="1:11">
      <c r="A57" s="189" t="s">
        <v>157</v>
      </c>
      <c r="B57" s="271" t="s">
        <v>111</v>
      </c>
      <c r="C57" s="271" t="s">
        <v>197</v>
      </c>
      <c r="D57" s="273" t="s">
        <v>198</v>
      </c>
      <c r="E57" s="189" t="s">
        <v>160</v>
      </c>
      <c r="F57" s="195">
        <f t="shared" si="0"/>
        <v>708</v>
      </c>
      <c r="G57" s="195">
        <v>708</v>
      </c>
    </row>
    <row r="58" spans="1:11">
      <c r="A58" s="189" t="s">
        <v>69</v>
      </c>
      <c r="B58" s="271" t="s">
        <v>111</v>
      </c>
      <c r="C58" s="271" t="s">
        <v>199</v>
      </c>
      <c r="D58" s="273" t="s">
        <v>200</v>
      </c>
      <c r="E58" s="189" t="s">
        <v>160</v>
      </c>
      <c r="F58" s="195">
        <f t="shared" si="0"/>
        <v>280.33999999999997</v>
      </c>
      <c r="G58" s="195">
        <v>280.33999999999997</v>
      </c>
    </row>
    <row r="59" spans="1:11">
      <c r="A59" s="189" t="s">
        <v>69</v>
      </c>
      <c r="B59" s="271" t="s">
        <v>79</v>
      </c>
      <c r="C59" s="271" t="s">
        <v>201</v>
      </c>
      <c r="D59" s="273" t="s">
        <v>202</v>
      </c>
      <c r="E59" s="189" t="s">
        <v>160</v>
      </c>
      <c r="F59" s="195">
        <f t="shared" si="0"/>
        <v>18.07</v>
      </c>
      <c r="G59" s="195">
        <v>18.07</v>
      </c>
    </row>
    <row r="60" spans="1:11">
      <c r="A60" s="189" t="s">
        <v>69</v>
      </c>
      <c r="B60" s="271" t="s">
        <v>79</v>
      </c>
      <c r="C60" s="271" t="s">
        <v>203</v>
      </c>
      <c r="D60" s="273" t="s">
        <v>204</v>
      </c>
      <c r="E60" s="189" t="s">
        <v>160</v>
      </c>
      <c r="F60" s="195">
        <f t="shared" si="0"/>
        <v>495.73</v>
      </c>
      <c r="G60" s="195">
        <v>495.73</v>
      </c>
    </row>
    <row r="61" spans="1:11">
      <c r="A61" s="189" t="s">
        <v>69</v>
      </c>
      <c r="B61" s="271" t="s">
        <v>117</v>
      </c>
      <c r="C61" s="271" t="s">
        <v>205</v>
      </c>
      <c r="D61" s="273" t="s">
        <v>206</v>
      </c>
      <c r="E61" s="189" t="s">
        <v>160</v>
      </c>
      <c r="F61" s="195">
        <f t="shared" si="0"/>
        <v>40.729999999999997</v>
      </c>
      <c r="G61" s="195">
        <v>40.729999999999997</v>
      </c>
    </row>
    <row r="62" spans="1:11">
      <c r="A62" s="189" t="s">
        <v>69</v>
      </c>
      <c r="B62" s="271" t="s">
        <v>117</v>
      </c>
      <c r="C62" s="271" t="s">
        <v>207</v>
      </c>
      <c r="D62" s="273" t="s">
        <v>208</v>
      </c>
      <c r="E62" s="189" t="s">
        <v>160</v>
      </c>
      <c r="F62" s="195">
        <f t="shared" si="0"/>
        <v>50.39</v>
      </c>
      <c r="G62" s="195">
        <v>50.39</v>
      </c>
    </row>
    <row r="63" spans="1:11">
      <c r="A63" s="189" t="s">
        <v>69</v>
      </c>
      <c r="B63" s="271" t="s">
        <v>117</v>
      </c>
      <c r="C63" s="274" t="s">
        <v>209</v>
      </c>
      <c r="D63" s="273" t="s">
        <v>210</v>
      </c>
      <c r="E63" s="189" t="s">
        <v>160</v>
      </c>
      <c r="F63" s="195">
        <f t="shared" si="0"/>
        <v>234.98</v>
      </c>
      <c r="G63" s="195">
        <v>234.98</v>
      </c>
    </row>
    <row r="64" spans="1:11">
      <c r="A64" s="189" t="s">
        <v>69</v>
      </c>
      <c r="B64" s="271" t="s">
        <v>126</v>
      </c>
      <c r="C64" s="274" t="s">
        <v>211</v>
      </c>
      <c r="D64" s="275" t="s">
        <v>212</v>
      </c>
      <c r="E64" s="189" t="s">
        <v>160</v>
      </c>
      <c r="F64" s="195">
        <f t="shared" si="0"/>
        <v>57.57</v>
      </c>
      <c r="G64" s="195">
        <v>57.57</v>
      </c>
    </row>
    <row r="65" spans="1:11">
      <c r="A65" s="189" t="s">
        <v>69</v>
      </c>
      <c r="B65" s="271" t="s">
        <v>126</v>
      </c>
      <c r="C65" s="274" t="s">
        <v>213</v>
      </c>
      <c r="D65" s="275" t="s">
        <v>214</v>
      </c>
      <c r="E65" s="189" t="s">
        <v>160</v>
      </c>
      <c r="F65" s="195">
        <f t="shared" si="0"/>
        <v>6.08</v>
      </c>
      <c r="G65" s="195">
        <v>6.08</v>
      </c>
    </row>
    <row r="66" spans="1:11">
      <c r="A66" s="189" t="s">
        <v>157</v>
      </c>
      <c r="B66" s="271" t="s">
        <v>131</v>
      </c>
      <c r="C66" s="271" t="s">
        <v>215</v>
      </c>
      <c r="D66" s="273" t="s">
        <v>216</v>
      </c>
      <c r="E66" s="189" t="s">
        <v>160</v>
      </c>
      <c r="F66" s="195">
        <f t="shared" si="0"/>
        <v>600</v>
      </c>
      <c r="G66" s="195">
        <v>600</v>
      </c>
    </row>
    <row r="67" spans="1:11">
      <c r="A67" s="189" t="s">
        <v>157</v>
      </c>
      <c r="B67" s="271" t="s">
        <v>131</v>
      </c>
      <c r="C67" s="271" t="s">
        <v>217</v>
      </c>
      <c r="D67" s="273" t="s">
        <v>178</v>
      </c>
      <c r="E67" s="189" t="s">
        <v>179</v>
      </c>
      <c r="F67" s="195">
        <f t="shared" ref="F67:F130" si="1">G67</f>
        <v>4200</v>
      </c>
      <c r="G67" s="195">
        <v>4200</v>
      </c>
      <c r="H67" t="s">
        <v>618</v>
      </c>
      <c r="J67" t="s">
        <v>616</v>
      </c>
      <c r="K67" t="s">
        <v>84</v>
      </c>
    </row>
    <row r="68" spans="1:11">
      <c r="A68" s="189" t="s">
        <v>69</v>
      </c>
      <c r="B68" s="271" t="s">
        <v>131</v>
      </c>
      <c r="C68" s="271" t="s">
        <v>218</v>
      </c>
      <c r="D68" s="273" t="s">
        <v>219</v>
      </c>
      <c r="E68" s="189" t="s">
        <v>160</v>
      </c>
      <c r="F68" s="195">
        <f t="shared" si="1"/>
        <v>128.21</v>
      </c>
      <c r="G68" s="195">
        <v>128.21</v>
      </c>
    </row>
    <row r="69" spans="1:11">
      <c r="A69" s="189" t="s">
        <v>69</v>
      </c>
      <c r="B69" s="271" t="s">
        <v>136</v>
      </c>
      <c r="C69" s="271" t="s">
        <v>220</v>
      </c>
      <c r="D69" s="273" t="s">
        <v>221</v>
      </c>
      <c r="E69" s="189" t="s">
        <v>160</v>
      </c>
      <c r="F69" s="195">
        <f t="shared" si="1"/>
        <v>8.2899999999999991</v>
      </c>
      <c r="G69" s="195">
        <v>8.2899999999999991</v>
      </c>
    </row>
    <row r="70" spans="1:11">
      <c r="A70" s="189" t="s">
        <v>69</v>
      </c>
      <c r="B70" s="271" t="s">
        <v>222</v>
      </c>
      <c r="C70" s="271" t="s">
        <v>115</v>
      </c>
      <c r="D70" s="273" t="s">
        <v>223</v>
      </c>
      <c r="E70" s="189" t="s">
        <v>160</v>
      </c>
      <c r="F70" s="195">
        <f t="shared" si="1"/>
        <v>128.19999999999999</v>
      </c>
      <c r="G70" s="195">
        <v>128.19999999999999</v>
      </c>
    </row>
    <row r="71" spans="1:11">
      <c r="A71" s="189" t="s">
        <v>69</v>
      </c>
      <c r="B71" s="271" t="s">
        <v>222</v>
      </c>
      <c r="C71" s="271" t="s">
        <v>224</v>
      </c>
      <c r="D71" s="273" t="s">
        <v>225</v>
      </c>
      <c r="E71" s="189" t="s">
        <v>160</v>
      </c>
      <c r="F71" s="195">
        <f t="shared" si="1"/>
        <v>17.62</v>
      </c>
      <c r="G71" s="195">
        <v>17.62</v>
      </c>
    </row>
    <row r="72" spans="1:11">
      <c r="A72" s="189" t="s">
        <v>69</v>
      </c>
      <c r="B72" s="271" t="s">
        <v>144</v>
      </c>
      <c r="C72" s="271" t="s">
        <v>226</v>
      </c>
      <c r="D72" s="273" t="s">
        <v>227</v>
      </c>
      <c r="E72" s="189" t="s">
        <v>160</v>
      </c>
      <c r="F72" s="195">
        <f t="shared" si="1"/>
        <v>23.44</v>
      </c>
      <c r="G72" s="195">
        <v>23.44</v>
      </c>
    </row>
    <row r="73" spans="1:11">
      <c r="A73" s="189" t="s">
        <v>69</v>
      </c>
      <c r="B73" s="271" t="s">
        <v>147</v>
      </c>
      <c r="C73" s="271" t="s">
        <v>228</v>
      </c>
      <c r="D73" s="273" t="s">
        <v>229</v>
      </c>
      <c r="E73" s="189" t="s">
        <v>160</v>
      </c>
      <c r="F73" s="195">
        <f t="shared" si="1"/>
        <v>20.43</v>
      </c>
      <c r="G73" s="195">
        <v>20.43</v>
      </c>
    </row>
    <row r="74" spans="1:11">
      <c r="A74" s="189" t="s">
        <v>157</v>
      </c>
      <c r="B74" s="271" t="s">
        <v>230</v>
      </c>
      <c r="C74" s="271" t="s">
        <v>231</v>
      </c>
      <c r="D74" s="273" t="s">
        <v>232</v>
      </c>
      <c r="E74" s="189" t="s">
        <v>160</v>
      </c>
      <c r="F74" s="195">
        <f t="shared" si="1"/>
        <v>1000</v>
      </c>
      <c r="G74" s="195">
        <v>1000</v>
      </c>
    </row>
    <row r="75" spans="1:11">
      <c r="A75" s="189" t="s">
        <v>157</v>
      </c>
      <c r="B75" s="271" t="s">
        <v>230</v>
      </c>
      <c r="C75" s="271" t="s">
        <v>233</v>
      </c>
      <c r="D75" s="273" t="s">
        <v>234</v>
      </c>
      <c r="E75" s="189" t="s">
        <v>179</v>
      </c>
      <c r="F75" s="195">
        <f t="shared" si="1"/>
        <v>4200</v>
      </c>
      <c r="G75" s="195">
        <v>4200</v>
      </c>
      <c r="K75" t="s">
        <v>617</v>
      </c>
    </row>
    <row r="76" spans="1:11">
      <c r="A76" s="189" t="s">
        <v>157</v>
      </c>
      <c r="B76" s="271" t="s">
        <v>75</v>
      </c>
      <c r="C76" s="271" t="s">
        <v>120</v>
      </c>
      <c r="D76" s="272" t="s">
        <v>268</v>
      </c>
      <c r="E76" s="189" t="s">
        <v>269</v>
      </c>
      <c r="F76" s="195">
        <f t="shared" si="1"/>
        <v>699.03</v>
      </c>
      <c r="G76" s="195">
        <v>699.03</v>
      </c>
    </row>
    <row r="77" spans="1:11">
      <c r="A77" s="189" t="s">
        <v>157</v>
      </c>
      <c r="B77" s="190">
        <v>2015.7</v>
      </c>
      <c r="C77" s="271" t="s">
        <v>277</v>
      </c>
      <c r="D77" s="272" t="s">
        <v>278</v>
      </c>
      <c r="E77" s="189" t="s">
        <v>179</v>
      </c>
      <c r="F77" s="195">
        <f t="shared" si="1"/>
        <v>4380</v>
      </c>
      <c r="G77" s="195">
        <v>4380</v>
      </c>
      <c r="I77" t="s">
        <v>596</v>
      </c>
      <c r="J77" t="s">
        <v>619</v>
      </c>
      <c r="K77" t="s">
        <v>84</v>
      </c>
    </row>
    <row r="78" spans="1:11">
      <c r="A78" s="189" t="s">
        <v>157</v>
      </c>
      <c r="B78" s="271" t="s">
        <v>86</v>
      </c>
      <c r="C78" s="271" t="s">
        <v>295</v>
      </c>
      <c r="D78" s="272" t="s">
        <v>296</v>
      </c>
      <c r="E78" s="189" t="s">
        <v>179</v>
      </c>
      <c r="F78" s="195">
        <f t="shared" si="1"/>
        <v>47.2</v>
      </c>
      <c r="G78" s="195">
        <v>47.2</v>
      </c>
    </row>
    <row r="79" spans="1:11">
      <c r="A79" s="189" t="s">
        <v>157</v>
      </c>
      <c r="B79" s="271" t="s">
        <v>106</v>
      </c>
      <c r="C79" s="271" t="s">
        <v>297</v>
      </c>
      <c r="D79" s="272" t="s">
        <v>296</v>
      </c>
      <c r="E79" s="189" t="s">
        <v>179</v>
      </c>
      <c r="F79" s="195">
        <f t="shared" si="1"/>
        <v>139.12</v>
      </c>
      <c r="G79" s="195">
        <v>139.12</v>
      </c>
    </row>
    <row r="80" spans="1:11">
      <c r="A80" s="189" t="s">
        <v>157</v>
      </c>
      <c r="B80" s="271" t="s">
        <v>111</v>
      </c>
      <c r="C80" s="271" t="s">
        <v>280</v>
      </c>
      <c r="D80" s="272" t="s">
        <v>281</v>
      </c>
      <c r="E80" s="189" t="s">
        <v>179</v>
      </c>
      <c r="F80" s="195">
        <f t="shared" si="1"/>
        <v>2782</v>
      </c>
      <c r="G80" s="195">
        <v>2782</v>
      </c>
    </row>
    <row r="81" spans="1:11">
      <c r="A81" s="189" t="s">
        <v>157</v>
      </c>
      <c r="B81" s="271" t="s">
        <v>111</v>
      </c>
      <c r="C81" s="271" t="s">
        <v>282</v>
      </c>
      <c r="D81" s="272" t="s">
        <v>283</v>
      </c>
      <c r="E81" s="189" t="s">
        <v>179</v>
      </c>
      <c r="F81" s="195">
        <f t="shared" si="1"/>
        <v>2170</v>
      </c>
      <c r="G81" s="195">
        <v>2170</v>
      </c>
    </row>
    <row r="82" spans="1:11">
      <c r="A82" s="189" t="s">
        <v>157</v>
      </c>
      <c r="B82" s="271" t="s">
        <v>79</v>
      </c>
      <c r="C82" s="271" t="s">
        <v>284</v>
      </c>
      <c r="D82" s="272" t="s">
        <v>285</v>
      </c>
      <c r="E82" s="189" t="s">
        <v>179</v>
      </c>
      <c r="F82" s="195">
        <f t="shared" si="1"/>
        <v>287</v>
      </c>
      <c r="G82" s="195">
        <v>287</v>
      </c>
    </row>
    <row r="83" spans="1:11">
      <c r="A83" s="189" t="s">
        <v>157</v>
      </c>
      <c r="B83" s="271" t="s">
        <v>126</v>
      </c>
      <c r="C83" s="274" t="s">
        <v>182</v>
      </c>
      <c r="D83" s="276" t="s">
        <v>286</v>
      </c>
      <c r="E83" s="189" t="s">
        <v>179</v>
      </c>
      <c r="F83" s="195">
        <f t="shared" si="1"/>
        <v>5411.4</v>
      </c>
      <c r="G83" s="195">
        <v>5411.4</v>
      </c>
    </row>
    <row r="84" spans="1:11">
      <c r="A84" s="189" t="s">
        <v>157</v>
      </c>
      <c r="B84" s="271" t="s">
        <v>126</v>
      </c>
      <c r="C84" s="274" t="s">
        <v>287</v>
      </c>
      <c r="D84" s="276" t="s">
        <v>288</v>
      </c>
      <c r="E84" s="189" t="s">
        <v>179</v>
      </c>
      <c r="F84" s="195">
        <f t="shared" si="1"/>
        <v>164</v>
      </c>
      <c r="G84" s="195">
        <v>164</v>
      </c>
    </row>
    <row r="85" spans="1:11">
      <c r="A85" s="189" t="s">
        <v>157</v>
      </c>
      <c r="B85" s="271" t="s">
        <v>126</v>
      </c>
      <c r="C85" s="274" t="s">
        <v>289</v>
      </c>
      <c r="D85" s="276" t="s">
        <v>285</v>
      </c>
      <c r="E85" s="189" t="s">
        <v>179</v>
      </c>
      <c r="F85" s="195">
        <f t="shared" si="1"/>
        <v>334</v>
      </c>
      <c r="G85" s="195">
        <v>334</v>
      </c>
    </row>
    <row r="86" spans="1:11">
      <c r="A86" s="189" t="s">
        <v>157</v>
      </c>
      <c r="B86" s="271" t="s">
        <v>126</v>
      </c>
      <c r="C86" s="274" t="s">
        <v>290</v>
      </c>
      <c r="D86" s="276" t="s">
        <v>286</v>
      </c>
      <c r="E86" s="189" t="s">
        <v>179</v>
      </c>
      <c r="F86" s="195">
        <f t="shared" si="1"/>
        <v>1069</v>
      </c>
      <c r="G86" s="195">
        <v>1069</v>
      </c>
    </row>
    <row r="87" spans="1:11">
      <c r="A87" s="189" t="s">
        <v>157</v>
      </c>
      <c r="B87" s="271" t="s">
        <v>126</v>
      </c>
      <c r="C87" s="274" t="s">
        <v>291</v>
      </c>
      <c r="D87" s="276" t="s">
        <v>292</v>
      </c>
      <c r="E87" s="189" t="s">
        <v>179</v>
      </c>
      <c r="F87" s="195">
        <f t="shared" si="1"/>
        <v>1773</v>
      </c>
      <c r="G87" s="195">
        <v>1773</v>
      </c>
    </row>
    <row r="88" spans="1:11">
      <c r="A88" s="189" t="s">
        <v>157</v>
      </c>
      <c r="B88" s="271" t="s">
        <v>136</v>
      </c>
      <c r="C88" s="271" t="s">
        <v>293</v>
      </c>
      <c r="D88" s="272" t="s">
        <v>294</v>
      </c>
      <c r="E88" s="189" t="s">
        <v>179</v>
      </c>
      <c r="F88" s="195">
        <f t="shared" si="1"/>
        <v>288.72000000000003</v>
      </c>
      <c r="G88" s="195">
        <v>288.72000000000003</v>
      </c>
    </row>
    <row r="89" spans="1:11">
      <c r="A89" s="189" t="s">
        <v>157</v>
      </c>
      <c r="B89" s="271" t="s">
        <v>75</v>
      </c>
      <c r="C89" s="271" t="s">
        <v>235</v>
      </c>
      <c r="D89" s="273" t="s">
        <v>236</v>
      </c>
      <c r="E89" s="189" t="s">
        <v>161</v>
      </c>
      <c r="F89" s="195">
        <f t="shared" si="1"/>
        <v>9000</v>
      </c>
      <c r="G89" s="195">
        <v>9000</v>
      </c>
      <c r="H89" t="s">
        <v>598</v>
      </c>
      <c r="J89" t="s">
        <v>238</v>
      </c>
      <c r="K89" t="s">
        <v>84</v>
      </c>
    </row>
    <row r="90" spans="1:11">
      <c r="A90" s="189" t="s">
        <v>157</v>
      </c>
      <c r="B90" s="190">
        <v>2015.9</v>
      </c>
      <c r="C90" s="190" t="s">
        <v>302</v>
      </c>
      <c r="D90" s="189" t="s">
        <v>303</v>
      </c>
      <c r="E90" s="189" t="s">
        <v>161</v>
      </c>
      <c r="F90" s="195">
        <f t="shared" si="1"/>
        <v>8820.42</v>
      </c>
      <c r="G90" s="195">
        <v>8820.42</v>
      </c>
    </row>
    <row r="91" spans="1:11">
      <c r="A91" s="189" t="s">
        <v>157</v>
      </c>
      <c r="B91" s="190">
        <v>2017.4</v>
      </c>
      <c r="C91" s="271" t="s">
        <v>588</v>
      </c>
      <c r="D91" s="272" t="s">
        <v>620</v>
      </c>
      <c r="E91" s="189" t="s">
        <v>272</v>
      </c>
      <c r="F91" s="195">
        <f t="shared" si="1"/>
        <v>3010</v>
      </c>
      <c r="G91" s="195">
        <v>3010</v>
      </c>
      <c r="H91" t="s">
        <v>621</v>
      </c>
      <c r="J91" t="s">
        <v>622</v>
      </c>
      <c r="K91" t="s">
        <v>84</v>
      </c>
    </row>
    <row r="92" spans="1:11">
      <c r="A92" s="189" t="s">
        <v>157</v>
      </c>
      <c r="B92" s="190">
        <v>2017.5</v>
      </c>
      <c r="C92" s="271" t="s">
        <v>623</v>
      </c>
      <c r="D92" s="272" t="s">
        <v>620</v>
      </c>
      <c r="E92" s="189" t="s">
        <v>272</v>
      </c>
      <c r="F92" s="195">
        <f t="shared" si="1"/>
        <v>35000</v>
      </c>
      <c r="G92" s="195">
        <v>35000</v>
      </c>
      <c r="H92" t="s">
        <v>621</v>
      </c>
      <c r="K92" t="s">
        <v>84</v>
      </c>
    </row>
    <row r="93" spans="1:11">
      <c r="A93" s="189" t="s">
        <v>157</v>
      </c>
      <c r="B93" s="190">
        <v>2017.6</v>
      </c>
      <c r="C93" s="271" t="s">
        <v>624</v>
      </c>
      <c r="D93" s="272" t="s">
        <v>620</v>
      </c>
      <c r="E93" s="189" t="s">
        <v>272</v>
      </c>
      <c r="F93" s="195">
        <f t="shared" si="1"/>
        <v>21420</v>
      </c>
      <c r="G93" s="195">
        <v>21420</v>
      </c>
      <c r="H93" t="s">
        <v>621</v>
      </c>
      <c r="J93" t="s">
        <v>622</v>
      </c>
      <c r="K93" t="s">
        <v>84</v>
      </c>
    </row>
    <row r="94" spans="1:11">
      <c r="A94" s="189" t="s">
        <v>157</v>
      </c>
      <c r="B94" s="190">
        <v>2017.7</v>
      </c>
      <c r="C94" s="271" t="s">
        <v>625</v>
      </c>
      <c r="D94" s="272" t="s">
        <v>620</v>
      </c>
      <c r="E94" s="189" t="s">
        <v>272</v>
      </c>
      <c r="F94" s="195">
        <f t="shared" si="1"/>
        <v>36050</v>
      </c>
      <c r="G94" s="195">
        <v>36050</v>
      </c>
      <c r="H94" t="s">
        <v>621</v>
      </c>
      <c r="J94" t="s">
        <v>622</v>
      </c>
      <c r="K94" t="s">
        <v>84</v>
      </c>
    </row>
    <row r="95" spans="1:11">
      <c r="A95" s="189" t="s">
        <v>157</v>
      </c>
      <c r="B95" s="190">
        <v>2017.11</v>
      </c>
      <c r="C95" s="271" t="s">
        <v>626</v>
      </c>
      <c r="D95" s="272" t="s">
        <v>620</v>
      </c>
      <c r="E95" s="189" t="s">
        <v>272</v>
      </c>
      <c r="F95" s="195">
        <f t="shared" si="1"/>
        <v>31290</v>
      </c>
      <c r="G95" s="195">
        <v>31290</v>
      </c>
      <c r="H95" t="s">
        <v>621</v>
      </c>
      <c r="J95" t="s">
        <v>622</v>
      </c>
      <c r="K95" t="s">
        <v>84</v>
      </c>
    </row>
    <row r="96" spans="1:11">
      <c r="A96" s="189" t="s">
        <v>157</v>
      </c>
      <c r="B96" s="190">
        <v>2017.12</v>
      </c>
      <c r="C96" s="271" t="s">
        <v>627</v>
      </c>
      <c r="D96" s="272" t="s">
        <v>620</v>
      </c>
      <c r="E96" s="189" t="s">
        <v>272</v>
      </c>
      <c r="F96" s="195">
        <f t="shared" si="1"/>
        <v>149030</v>
      </c>
      <c r="G96" s="195">
        <v>149030</v>
      </c>
      <c r="H96" t="s">
        <v>621</v>
      </c>
      <c r="J96" t="s">
        <v>622</v>
      </c>
      <c r="K96" t="s">
        <v>84</v>
      </c>
    </row>
    <row r="97" spans="1:11">
      <c r="A97" s="189" t="s">
        <v>157</v>
      </c>
      <c r="B97" s="190">
        <v>2015.7</v>
      </c>
      <c r="C97" s="271" t="s">
        <v>298</v>
      </c>
      <c r="D97" s="272" t="s">
        <v>299</v>
      </c>
      <c r="E97" s="189" t="s">
        <v>161</v>
      </c>
      <c r="F97" s="195">
        <f t="shared" si="1"/>
        <v>25626.9</v>
      </c>
      <c r="G97" s="195">
        <v>25626.9</v>
      </c>
    </row>
    <row r="98" spans="1:11">
      <c r="A98" s="189" t="s">
        <v>157</v>
      </c>
      <c r="B98" s="190">
        <v>2015.8</v>
      </c>
      <c r="C98" s="271" t="s">
        <v>300</v>
      </c>
      <c r="D98" s="272" t="s">
        <v>301</v>
      </c>
      <c r="E98" s="189" t="s">
        <v>161</v>
      </c>
      <c r="F98" s="195">
        <f t="shared" si="1"/>
        <v>28142.76</v>
      </c>
      <c r="G98" s="195">
        <v>28142.76</v>
      </c>
    </row>
    <row r="99" spans="1:11">
      <c r="A99" s="189" t="s">
        <v>157</v>
      </c>
      <c r="B99" s="190">
        <v>2016.1</v>
      </c>
      <c r="C99" s="271" t="s">
        <v>350</v>
      </c>
      <c r="D99" s="272" t="s">
        <v>351</v>
      </c>
      <c r="E99" s="189" t="s">
        <v>161</v>
      </c>
      <c r="F99" s="195">
        <f t="shared" si="1"/>
        <v>8416.07</v>
      </c>
      <c r="G99" s="195">
        <v>8416.07</v>
      </c>
    </row>
    <row r="100" spans="1:11">
      <c r="A100" s="189" t="s">
        <v>157</v>
      </c>
      <c r="B100" s="190">
        <v>2016.2</v>
      </c>
      <c r="C100" s="271" t="s">
        <v>158</v>
      </c>
      <c r="D100" s="196" t="s">
        <v>628</v>
      </c>
      <c r="E100" s="189" t="s">
        <v>161</v>
      </c>
      <c r="F100" s="195">
        <f t="shared" si="1"/>
        <v>69800</v>
      </c>
      <c r="G100" s="195">
        <v>69800</v>
      </c>
      <c r="H100" t="s">
        <v>629</v>
      </c>
      <c r="J100" t="s">
        <v>630</v>
      </c>
      <c r="K100" t="s">
        <v>84</v>
      </c>
    </row>
    <row r="101" spans="1:11">
      <c r="A101" s="189" t="s">
        <v>157</v>
      </c>
      <c r="B101" s="190">
        <v>2016.2</v>
      </c>
      <c r="C101" s="271" t="s">
        <v>350</v>
      </c>
      <c r="D101" s="272" t="s">
        <v>351</v>
      </c>
      <c r="E101" s="189" t="s">
        <v>161</v>
      </c>
      <c r="F101" s="195">
        <f t="shared" si="1"/>
        <v>12875.2</v>
      </c>
      <c r="G101" s="195">
        <v>12875.2</v>
      </c>
    </row>
    <row r="102" spans="1:11">
      <c r="A102" s="189" t="s">
        <v>157</v>
      </c>
      <c r="B102" s="190">
        <v>2016.3</v>
      </c>
      <c r="C102" s="271" t="s">
        <v>352</v>
      </c>
      <c r="D102" s="272" t="s">
        <v>351</v>
      </c>
      <c r="E102" s="189" t="s">
        <v>161</v>
      </c>
      <c r="F102" s="195">
        <f t="shared" si="1"/>
        <v>13615.02</v>
      </c>
      <c r="G102" s="195">
        <v>13615.02</v>
      </c>
    </row>
    <row r="103" spans="1:11">
      <c r="A103" s="189" t="s">
        <v>157</v>
      </c>
      <c r="B103" s="277" t="s">
        <v>305</v>
      </c>
      <c r="C103" s="271" t="s">
        <v>331</v>
      </c>
      <c r="D103" s="272" t="s">
        <v>332</v>
      </c>
      <c r="E103" s="189" t="s">
        <v>161</v>
      </c>
      <c r="F103" s="195">
        <f t="shared" si="1"/>
        <v>775.49038664537397</v>
      </c>
      <c r="G103" s="195">
        <v>775.49038664537397</v>
      </c>
    </row>
    <row r="104" spans="1:11">
      <c r="A104" s="189" t="s">
        <v>157</v>
      </c>
      <c r="B104" s="277" t="s">
        <v>305</v>
      </c>
      <c r="C104" s="271" t="s">
        <v>333</v>
      </c>
      <c r="D104" s="272" t="s">
        <v>332</v>
      </c>
      <c r="E104" s="189" t="s">
        <v>161</v>
      </c>
      <c r="F104" s="195">
        <f t="shared" si="1"/>
        <v>2850.9970847772202</v>
      </c>
      <c r="G104" s="195">
        <v>2850.9970847772202</v>
      </c>
    </row>
    <row r="105" spans="1:11">
      <c r="A105" s="189" t="s">
        <v>157</v>
      </c>
      <c r="B105" s="277" t="s">
        <v>305</v>
      </c>
      <c r="C105" s="271" t="s">
        <v>334</v>
      </c>
      <c r="D105" s="272" t="s">
        <v>332</v>
      </c>
      <c r="E105" s="189" t="s">
        <v>161</v>
      </c>
      <c r="F105" s="195">
        <f t="shared" si="1"/>
        <v>651.93768097645</v>
      </c>
      <c r="G105" s="195">
        <v>651.93768097645</v>
      </c>
    </row>
    <row r="106" spans="1:11">
      <c r="A106" s="189" t="s">
        <v>157</v>
      </c>
      <c r="B106" s="277" t="s">
        <v>305</v>
      </c>
      <c r="C106" s="271" t="s">
        <v>335</v>
      </c>
      <c r="D106" s="272" t="s">
        <v>332</v>
      </c>
      <c r="E106" s="189" t="s">
        <v>161</v>
      </c>
      <c r="F106" s="195">
        <f t="shared" si="1"/>
        <v>189.79798615524101</v>
      </c>
      <c r="G106" s="195">
        <v>189.79798615524101</v>
      </c>
    </row>
    <row r="107" spans="1:11">
      <c r="A107" s="189" t="s">
        <v>157</v>
      </c>
      <c r="B107" s="277" t="s">
        <v>305</v>
      </c>
      <c r="C107" s="271" t="s">
        <v>336</v>
      </c>
      <c r="D107" s="272" t="s">
        <v>332</v>
      </c>
      <c r="E107" s="189" t="s">
        <v>161</v>
      </c>
      <c r="F107" s="195">
        <f t="shared" si="1"/>
        <v>2516.2376007196999</v>
      </c>
      <c r="G107" s="195">
        <v>2516.2376007196999</v>
      </c>
    </row>
    <row r="108" spans="1:11">
      <c r="A108" s="189" t="s">
        <v>157</v>
      </c>
      <c r="B108" s="277" t="s">
        <v>337</v>
      </c>
      <c r="C108" s="271" t="s">
        <v>338</v>
      </c>
      <c r="D108" s="272" t="s">
        <v>339</v>
      </c>
      <c r="E108" s="189" t="s">
        <v>161</v>
      </c>
      <c r="F108" s="195">
        <f t="shared" si="1"/>
        <v>1059.8363526148</v>
      </c>
      <c r="G108" s="195">
        <v>1059.8363526148</v>
      </c>
    </row>
    <row r="109" spans="1:11">
      <c r="A109" s="189" t="s">
        <v>157</v>
      </c>
      <c r="B109" s="277" t="s">
        <v>337</v>
      </c>
      <c r="C109" s="271" t="s">
        <v>340</v>
      </c>
      <c r="D109" s="272" t="s">
        <v>339</v>
      </c>
      <c r="E109" s="189" t="s">
        <v>161</v>
      </c>
      <c r="F109" s="195">
        <f t="shared" si="1"/>
        <v>2600.5123058235999</v>
      </c>
      <c r="G109" s="195">
        <v>2600.5123058235999</v>
      </c>
    </row>
    <row r="110" spans="1:11">
      <c r="A110" s="189" t="s">
        <v>157</v>
      </c>
      <c r="B110" s="277" t="s">
        <v>337</v>
      </c>
      <c r="C110" s="271" t="s">
        <v>341</v>
      </c>
      <c r="D110" s="272" t="s">
        <v>339</v>
      </c>
      <c r="E110" s="189" t="s">
        <v>161</v>
      </c>
      <c r="F110" s="195">
        <f t="shared" si="1"/>
        <v>594.65931096938903</v>
      </c>
      <c r="G110" s="195">
        <v>594.65931096938903</v>
      </c>
    </row>
    <row r="111" spans="1:11">
      <c r="A111" s="189" t="s">
        <v>157</v>
      </c>
      <c r="B111" s="277" t="s">
        <v>337</v>
      </c>
      <c r="C111" s="271" t="s">
        <v>342</v>
      </c>
      <c r="D111" s="272" t="s">
        <v>339</v>
      </c>
      <c r="E111" s="189" t="s">
        <v>161</v>
      </c>
      <c r="F111" s="195">
        <f t="shared" si="1"/>
        <v>175.99997348852099</v>
      </c>
      <c r="G111" s="195">
        <v>175.99997348852099</v>
      </c>
    </row>
    <row r="112" spans="1:11">
      <c r="A112" s="189" t="s">
        <v>157</v>
      </c>
      <c r="B112" s="277" t="s">
        <v>337</v>
      </c>
      <c r="C112" s="271" t="s">
        <v>343</v>
      </c>
      <c r="D112" s="272" t="s">
        <v>339</v>
      </c>
      <c r="E112" s="189" t="s">
        <v>161</v>
      </c>
      <c r="F112" s="195">
        <f t="shared" si="1"/>
        <v>2295.1643409200301</v>
      </c>
      <c r="G112" s="195">
        <v>2295.1643409200301</v>
      </c>
    </row>
    <row r="113" spans="1:7">
      <c r="A113" s="189" t="s">
        <v>157</v>
      </c>
      <c r="B113" s="277" t="s">
        <v>344</v>
      </c>
      <c r="C113" s="271" t="s">
        <v>345</v>
      </c>
      <c r="D113" s="272" t="s">
        <v>346</v>
      </c>
      <c r="E113" s="189" t="s">
        <v>161</v>
      </c>
      <c r="F113" s="195">
        <f t="shared" si="1"/>
        <v>696.25136661011197</v>
      </c>
      <c r="G113" s="195">
        <v>696.25136661011197</v>
      </c>
    </row>
    <row r="114" spans="1:7">
      <c r="A114" s="189" t="s">
        <v>157</v>
      </c>
      <c r="B114" s="277" t="s">
        <v>344</v>
      </c>
      <c r="C114" s="271" t="s">
        <v>347</v>
      </c>
      <c r="D114" s="272" t="s">
        <v>346</v>
      </c>
      <c r="E114" s="189" t="s">
        <v>161</v>
      </c>
      <c r="F114" s="195">
        <f t="shared" si="1"/>
        <v>2580.0691224082302</v>
      </c>
      <c r="G114" s="195">
        <v>2580.0691224082302</v>
      </c>
    </row>
    <row r="115" spans="1:7">
      <c r="A115" s="189" t="s">
        <v>157</v>
      </c>
      <c r="B115" s="277" t="s">
        <v>344</v>
      </c>
      <c r="C115" s="271" t="s">
        <v>348</v>
      </c>
      <c r="D115" s="272" t="s">
        <v>346</v>
      </c>
      <c r="E115" s="189" t="s">
        <v>161</v>
      </c>
      <c r="F115" s="195">
        <f t="shared" si="1"/>
        <v>591.33677712091696</v>
      </c>
      <c r="G115" s="195">
        <v>591.33677712091696</v>
      </c>
    </row>
    <row r="116" spans="1:7">
      <c r="A116" s="189" t="s">
        <v>157</v>
      </c>
      <c r="B116" s="277" t="s">
        <v>344</v>
      </c>
      <c r="C116" s="271" t="s">
        <v>349</v>
      </c>
      <c r="D116" s="272" t="s">
        <v>346</v>
      </c>
      <c r="E116" s="189" t="s">
        <v>161</v>
      </c>
      <c r="F116" s="195">
        <f t="shared" si="1"/>
        <v>175.01661064788399</v>
      </c>
      <c r="G116" s="195">
        <v>175.01661064788399</v>
      </c>
    </row>
    <row r="117" spans="1:7">
      <c r="A117" s="189" t="s">
        <v>157</v>
      </c>
      <c r="B117" s="277" t="s">
        <v>344</v>
      </c>
      <c r="C117" s="271" t="s">
        <v>316</v>
      </c>
      <c r="D117" s="272" t="s">
        <v>346</v>
      </c>
      <c r="E117" s="189" t="s">
        <v>161</v>
      </c>
      <c r="F117" s="195">
        <f t="shared" si="1"/>
        <v>2282.3405928178099</v>
      </c>
      <c r="G117" s="195">
        <v>2282.3405928178099</v>
      </c>
    </row>
    <row r="118" spans="1:7">
      <c r="A118" s="189" t="s">
        <v>157</v>
      </c>
      <c r="B118" s="277" t="s">
        <v>310</v>
      </c>
      <c r="C118" s="271" t="s">
        <v>311</v>
      </c>
      <c r="D118" s="272" t="s">
        <v>312</v>
      </c>
      <c r="E118" s="189" t="s">
        <v>161</v>
      </c>
      <c r="F118" s="195">
        <f t="shared" si="1"/>
        <v>1040.0850154248301</v>
      </c>
      <c r="G118" s="195">
        <v>1040.0850154248301</v>
      </c>
    </row>
    <row r="119" spans="1:7">
      <c r="A119" s="189" t="s">
        <v>157</v>
      </c>
      <c r="B119" s="277" t="s">
        <v>310</v>
      </c>
      <c r="C119" s="271" t="s">
        <v>313</v>
      </c>
      <c r="D119" s="272" t="s">
        <v>312</v>
      </c>
      <c r="E119" s="189" t="s">
        <v>161</v>
      </c>
      <c r="F119" s="195">
        <f t="shared" si="1"/>
        <v>4390.7734581038703</v>
      </c>
      <c r="G119" s="195">
        <v>4390.7734581038703</v>
      </c>
    </row>
    <row r="120" spans="1:7">
      <c r="A120" s="189" t="s">
        <v>157</v>
      </c>
      <c r="B120" s="277" t="s">
        <v>310</v>
      </c>
      <c r="C120" s="271" t="s">
        <v>314</v>
      </c>
      <c r="D120" s="272" t="s">
        <v>312</v>
      </c>
      <c r="E120" s="189" t="s">
        <v>161</v>
      </c>
      <c r="F120" s="195">
        <f t="shared" si="1"/>
        <v>985.51952746356801</v>
      </c>
      <c r="G120" s="195">
        <v>985.51952746356801</v>
      </c>
    </row>
    <row r="121" spans="1:7">
      <c r="A121" s="189" t="s">
        <v>157</v>
      </c>
      <c r="B121" s="277" t="s">
        <v>310</v>
      </c>
      <c r="C121" s="271" t="s">
        <v>315</v>
      </c>
      <c r="D121" s="272" t="s">
        <v>312</v>
      </c>
      <c r="E121" s="189" t="s">
        <v>161</v>
      </c>
      <c r="F121" s="195">
        <f t="shared" si="1"/>
        <v>248.69984308873501</v>
      </c>
      <c r="G121" s="195">
        <v>248.69984308873501</v>
      </c>
    </row>
    <row r="122" spans="1:7">
      <c r="A122" s="189" t="s">
        <v>157</v>
      </c>
      <c r="B122" s="277" t="s">
        <v>310</v>
      </c>
      <c r="C122" s="271" t="s">
        <v>316</v>
      </c>
      <c r="D122" s="272" t="s">
        <v>312</v>
      </c>
      <c r="E122" s="189" t="s">
        <v>161</v>
      </c>
      <c r="F122" s="195">
        <f t="shared" si="1"/>
        <v>3553.0224687525401</v>
      </c>
      <c r="G122" s="195">
        <v>3553.0224687525401</v>
      </c>
    </row>
    <row r="123" spans="1:7">
      <c r="A123" s="189" t="s">
        <v>157</v>
      </c>
      <c r="B123" s="277" t="s">
        <v>317</v>
      </c>
      <c r="C123" s="271" t="s">
        <v>318</v>
      </c>
      <c r="D123" s="272" t="s">
        <v>319</v>
      </c>
      <c r="E123" s="189" t="s">
        <v>161</v>
      </c>
      <c r="F123" s="195">
        <f t="shared" si="1"/>
        <v>1534.4034307710699</v>
      </c>
      <c r="G123" s="195">
        <v>1534.4034307710699</v>
      </c>
    </row>
    <row r="124" spans="1:7">
      <c r="A124" s="189" t="s">
        <v>157</v>
      </c>
      <c r="B124" s="277" t="s">
        <v>317</v>
      </c>
      <c r="C124" s="271" t="s">
        <v>320</v>
      </c>
      <c r="D124" s="272" t="s">
        <v>319</v>
      </c>
      <c r="E124" s="189" t="s">
        <v>161</v>
      </c>
      <c r="F124" s="195">
        <f t="shared" si="1"/>
        <v>4548.9062551053803</v>
      </c>
      <c r="G124" s="195">
        <v>4548.9062551053803</v>
      </c>
    </row>
    <row r="125" spans="1:7">
      <c r="A125" s="189" t="s">
        <v>157</v>
      </c>
      <c r="B125" s="277" t="s">
        <v>317</v>
      </c>
      <c r="C125" s="271" t="s">
        <v>321</v>
      </c>
      <c r="D125" s="272" t="s">
        <v>319</v>
      </c>
      <c r="E125" s="189" t="s">
        <v>161</v>
      </c>
      <c r="F125" s="195">
        <f t="shared" si="1"/>
        <v>1144.0727334696501</v>
      </c>
      <c r="G125" s="195">
        <v>1144.0727334696501</v>
      </c>
    </row>
    <row r="126" spans="1:7">
      <c r="A126" s="189" t="s">
        <v>157</v>
      </c>
      <c r="B126" s="277" t="s">
        <v>317</v>
      </c>
      <c r="C126" s="271" t="s">
        <v>322</v>
      </c>
      <c r="D126" s="272" t="s">
        <v>319</v>
      </c>
      <c r="E126" s="189" t="s">
        <v>161</v>
      </c>
      <c r="F126" s="195">
        <f t="shared" si="1"/>
        <v>277.65395413952598</v>
      </c>
      <c r="G126" s="195">
        <v>277.65395413952598</v>
      </c>
    </row>
    <row r="127" spans="1:7">
      <c r="A127" s="189" t="s">
        <v>157</v>
      </c>
      <c r="B127" s="277" t="s">
        <v>317</v>
      </c>
      <c r="C127" s="271" t="s">
        <v>323</v>
      </c>
      <c r="D127" s="272" t="s">
        <v>319</v>
      </c>
      <c r="E127" s="189" t="s">
        <v>161</v>
      </c>
      <c r="F127" s="195">
        <f t="shared" si="1"/>
        <v>3680.9838373255502</v>
      </c>
      <c r="G127" s="195">
        <v>3680.9838373255502</v>
      </c>
    </row>
    <row r="128" spans="1:7">
      <c r="A128" s="189" t="s">
        <v>157</v>
      </c>
      <c r="B128" s="277" t="s">
        <v>324</v>
      </c>
      <c r="C128" s="271" t="s">
        <v>325</v>
      </c>
      <c r="D128" s="272" t="s">
        <v>326</v>
      </c>
      <c r="E128" s="189" t="s">
        <v>161</v>
      </c>
      <c r="F128" s="195">
        <f t="shared" si="1"/>
        <v>2253.8828780711601</v>
      </c>
      <c r="G128" s="195">
        <v>2253.8828780711601</v>
      </c>
    </row>
    <row r="129" spans="1:7">
      <c r="A129" s="189" t="s">
        <v>157</v>
      </c>
      <c r="B129" s="277" t="s">
        <v>324</v>
      </c>
      <c r="C129" s="271" t="s">
        <v>327</v>
      </c>
      <c r="D129" s="272" t="s">
        <v>326</v>
      </c>
      <c r="E129" s="189" t="s">
        <v>161</v>
      </c>
      <c r="F129" s="195">
        <f t="shared" si="1"/>
        <v>4526.4358657554103</v>
      </c>
      <c r="G129" s="195">
        <v>4526.4358657554103</v>
      </c>
    </row>
    <row r="130" spans="1:7">
      <c r="A130" s="189" t="s">
        <v>157</v>
      </c>
      <c r="B130" s="277" t="s">
        <v>324</v>
      </c>
      <c r="C130" s="271" t="s">
        <v>328</v>
      </c>
      <c r="D130" s="272" t="s">
        <v>326</v>
      </c>
      <c r="E130" s="189" t="s">
        <v>161</v>
      </c>
      <c r="F130" s="195">
        <f t="shared" si="1"/>
        <v>1077.1952974143201</v>
      </c>
      <c r="G130" s="195">
        <v>1077.1952974143201</v>
      </c>
    </row>
    <row r="131" spans="1:7">
      <c r="A131" s="189" t="s">
        <v>157</v>
      </c>
      <c r="B131" s="277" t="s">
        <v>324</v>
      </c>
      <c r="C131" s="271" t="s">
        <v>329</v>
      </c>
      <c r="D131" s="272" t="s">
        <v>326</v>
      </c>
      <c r="E131" s="189" t="s">
        <v>161</v>
      </c>
      <c r="F131" s="195">
        <f t="shared" ref="F131:F194" si="2">G131</f>
        <v>276.28241731194902</v>
      </c>
      <c r="G131" s="195">
        <v>276.28241731194902</v>
      </c>
    </row>
    <row r="132" spans="1:7">
      <c r="A132" s="189" t="s">
        <v>157</v>
      </c>
      <c r="B132" s="277" t="s">
        <v>324</v>
      </c>
      <c r="C132" s="271" t="s">
        <v>330</v>
      </c>
      <c r="D132" s="272" t="s">
        <v>326</v>
      </c>
      <c r="E132" s="189" t="s">
        <v>161</v>
      </c>
      <c r="F132" s="195">
        <f t="shared" si="2"/>
        <v>3662.8007543211902</v>
      </c>
      <c r="G132" s="195">
        <v>3662.8007543211902</v>
      </c>
    </row>
    <row r="133" spans="1:7">
      <c r="A133" s="189" t="s">
        <v>157</v>
      </c>
      <c r="B133" s="271" t="s">
        <v>371</v>
      </c>
      <c r="C133" s="271" t="s">
        <v>372</v>
      </c>
      <c r="D133" s="272" t="s">
        <v>373</v>
      </c>
      <c r="E133" s="189" t="s">
        <v>161</v>
      </c>
      <c r="F133" s="195">
        <f t="shared" si="2"/>
        <v>78.925422267195302</v>
      </c>
      <c r="G133" s="195">
        <v>78.925422267195302</v>
      </c>
    </row>
    <row r="134" spans="1:7">
      <c r="A134" s="189" t="s">
        <v>157</v>
      </c>
      <c r="B134" s="271" t="s">
        <v>371</v>
      </c>
      <c r="C134" s="271" t="s">
        <v>374</v>
      </c>
      <c r="D134" s="272" t="s">
        <v>373</v>
      </c>
      <c r="E134" s="189" t="s">
        <v>161</v>
      </c>
      <c r="F134" s="195">
        <f t="shared" si="2"/>
        <v>288.17456631619001</v>
      </c>
      <c r="G134" s="195">
        <v>288.17456631619001</v>
      </c>
    </row>
    <row r="135" spans="1:7">
      <c r="A135" s="189" t="s">
        <v>157</v>
      </c>
      <c r="B135" s="271" t="s">
        <v>371</v>
      </c>
      <c r="C135" s="271" t="s">
        <v>375</v>
      </c>
      <c r="D135" s="272" t="s">
        <v>373</v>
      </c>
      <c r="E135" s="189" t="s">
        <v>161</v>
      </c>
      <c r="F135" s="195">
        <f t="shared" si="2"/>
        <v>1163.50696205808</v>
      </c>
      <c r="G135" s="195">
        <v>1163.50696205808</v>
      </c>
    </row>
    <row r="136" spans="1:7">
      <c r="A136" s="189" t="s">
        <v>157</v>
      </c>
      <c r="B136" s="271" t="s">
        <v>371</v>
      </c>
      <c r="C136" s="271" t="s">
        <v>376</v>
      </c>
      <c r="D136" s="272" t="s">
        <v>373</v>
      </c>
      <c r="E136" s="189" t="s">
        <v>161</v>
      </c>
      <c r="F136" s="195">
        <f t="shared" si="2"/>
        <v>266.66900166572799</v>
      </c>
      <c r="G136" s="195">
        <v>266.66900166572799</v>
      </c>
    </row>
    <row r="137" spans="1:7">
      <c r="A137" s="189" t="s">
        <v>157</v>
      </c>
      <c r="B137" s="271" t="s">
        <v>371</v>
      </c>
      <c r="C137" s="271" t="s">
        <v>377</v>
      </c>
      <c r="D137" s="272" t="s">
        <v>373</v>
      </c>
      <c r="E137" s="189" t="s">
        <v>161</v>
      </c>
      <c r="F137" s="195">
        <f t="shared" si="2"/>
        <v>30.107790510646701</v>
      </c>
      <c r="G137" s="195">
        <v>30.107790510646701</v>
      </c>
    </row>
    <row r="138" spans="1:7">
      <c r="A138" s="189" t="s">
        <v>157</v>
      </c>
      <c r="B138" s="271" t="s">
        <v>371</v>
      </c>
      <c r="C138" s="271" t="s">
        <v>378</v>
      </c>
      <c r="D138" s="272" t="s">
        <v>373</v>
      </c>
      <c r="E138" s="189" t="s">
        <v>161</v>
      </c>
      <c r="F138" s="195">
        <f t="shared" si="2"/>
        <v>272.90561541436199</v>
      </c>
      <c r="G138" s="195">
        <v>272.90561541436199</v>
      </c>
    </row>
    <row r="139" spans="1:7">
      <c r="A139" s="189" t="s">
        <v>157</v>
      </c>
      <c r="B139" s="271" t="s">
        <v>371</v>
      </c>
      <c r="C139" s="271" t="s">
        <v>379</v>
      </c>
      <c r="D139" s="272" t="s">
        <v>373</v>
      </c>
      <c r="E139" s="189" t="s">
        <v>161</v>
      </c>
      <c r="F139" s="195">
        <f t="shared" si="2"/>
        <v>6520.8689257926098</v>
      </c>
      <c r="G139" s="195">
        <v>6520.8689257926098</v>
      </c>
    </row>
    <row r="140" spans="1:7">
      <c r="A140" s="189" t="s">
        <v>157</v>
      </c>
      <c r="B140" s="271" t="s">
        <v>86</v>
      </c>
      <c r="C140" s="271" t="s">
        <v>360</v>
      </c>
      <c r="D140" s="272" t="s">
        <v>356</v>
      </c>
      <c r="E140" s="189" t="s">
        <v>161</v>
      </c>
      <c r="F140" s="195">
        <f t="shared" si="2"/>
        <v>10077.959999999999</v>
      </c>
      <c r="G140" s="195">
        <v>10077.959999999999</v>
      </c>
    </row>
    <row r="141" spans="1:7">
      <c r="A141" s="189" t="s">
        <v>157</v>
      </c>
      <c r="B141" s="271" t="s">
        <v>86</v>
      </c>
      <c r="C141" s="271" t="s">
        <v>368</v>
      </c>
      <c r="D141" s="272" t="s">
        <v>366</v>
      </c>
      <c r="E141" s="189" t="s">
        <v>161</v>
      </c>
      <c r="F141" s="195">
        <f t="shared" si="2"/>
        <v>19838.68</v>
      </c>
      <c r="G141" s="195">
        <v>19838.68</v>
      </c>
    </row>
    <row r="142" spans="1:7">
      <c r="A142" s="189" t="s">
        <v>157</v>
      </c>
      <c r="B142" s="271" t="s">
        <v>86</v>
      </c>
      <c r="C142" s="271" t="s">
        <v>400</v>
      </c>
      <c r="D142" s="273" t="s">
        <v>373</v>
      </c>
      <c r="E142" s="189" t="s">
        <v>161</v>
      </c>
      <c r="F142" s="195">
        <f t="shared" si="2"/>
        <v>448.11250180687898</v>
      </c>
      <c r="G142" s="195">
        <v>448.11250180687898</v>
      </c>
    </row>
    <row r="143" spans="1:7">
      <c r="A143" s="189" t="s">
        <v>157</v>
      </c>
      <c r="B143" s="271" t="s">
        <v>86</v>
      </c>
      <c r="C143" s="271" t="s">
        <v>401</v>
      </c>
      <c r="D143" s="273" t="s">
        <v>373</v>
      </c>
      <c r="E143" s="189" t="s">
        <v>161</v>
      </c>
      <c r="F143" s="195">
        <f t="shared" si="2"/>
        <v>1529.0383135728</v>
      </c>
      <c r="G143" s="195">
        <v>1529.0383135728</v>
      </c>
    </row>
    <row r="144" spans="1:7">
      <c r="A144" s="189" t="s">
        <v>157</v>
      </c>
      <c r="B144" s="271" t="s">
        <v>86</v>
      </c>
      <c r="C144" s="271" t="s">
        <v>397</v>
      </c>
      <c r="D144" s="273" t="s">
        <v>373</v>
      </c>
      <c r="E144" s="189" t="s">
        <v>161</v>
      </c>
      <c r="F144" s="195">
        <f t="shared" si="2"/>
        <v>379.46227004858599</v>
      </c>
      <c r="G144" s="195">
        <v>379.46227004858599</v>
      </c>
    </row>
    <row r="145" spans="1:11">
      <c r="A145" s="189" t="s">
        <v>157</v>
      </c>
      <c r="B145" s="271" t="s">
        <v>86</v>
      </c>
      <c r="C145" s="271" t="s">
        <v>393</v>
      </c>
      <c r="D145" s="273" t="s">
        <v>373</v>
      </c>
      <c r="E145" s="189" t="s">
        <v>161</v>
      </c>
      <c r="F145" s="195">
        <f t="shared" si="2"/>
        <v>97.166481873276098</v>
      </c>
      <c r="G145" s="195">
        <v>97.166481873276098</v>
      </c>
    </row>
    <row r="146" spans="1:11">
      <c r="A146" s="189" t="s">
        <v>157</v>
      </c>
      <c r="B146" s="271" t="s">
        <v>75</v>
      </c>
      <c r="C146" s="271" t="s">
        <v>361</v>
      </c>
      <c r="D146" s="272" t="s">
        <v>362</v>
      </c>
      <c r="E146" s="189" t="s">
        <v>161</v>
      </c>
      <c r="F146" s="195">
        <f t="shared" si="2"/>
        <v>2943.41</v>
      </c>
      <c r="G146" s="195">
        <v>2943.41</v>
      </c>
    </row>
    <row r="147" spans="1:11">
      <c r="A147" s="189" t="s">
        <v>157</v>
      </c>
      <c r="B147" s="271" t="s">
        <v>75</v>
      </c>
      <c r="C147" s="271" t="s">
        <v>363</v>
      </c>
      <c r="D147" s="272" t="s">
        <v>356</v>
      </c>
      <c r="E147" s="189" t="s">
        <v>161</v>
      </c>
      <c r="F147" s="195">
        <f t="shared" si="2"/>
        <v>15478.35</v>
      </c>
      <c r="G147" s="195">
        <v>15478.35</v>
      </c>
    </row>
    <row r="148" spans="1:11">
      <c r="A148" s="189" t="s">
        <v>157</v>
      </c>
      <c r="B148" s="271" t="s">
        <v>75</v>
      </c>
      <c r="C148" s="271" t="s">
        <v>145</v>
      </c>
      <c r="D148" s="272" t="s">
        <v>366</v>
      </c>
      <c r="E148" s="189" t="s">
        <v>161</v>
      </c>
      <c r="F148" s="195">
        <f t="shared" si="2"/>
        <v>19918.16</v>
      </c>
      <c r="G148" s="195">
        <v>19918.16</v>
      </c>
    </row>
    <row r="149" spans="1:11">
      <c r="A149" s="189" t="s">
        <v>157</v>
      </c>
      <c r="B149" s="271" t="s">
        <v>75</v>
      </c>
      <c r="C149" s="271" t="s">
        <v>384</v>
      </c>
      <c r="D149" s="273" t="s">
        <v>373</v>
      </c>
      <c r="E149" s="189" t="s">
        <v>161</v>
      </c>
      <c r="F149" s="195">
        <f t="shared" si="2"/>
        <v>717.84809739611603</v>
      </c>
      <c r="G149" s="195">
        <v>717.84809739611603</v>
      </c>
    </row>
    <row r="150" spans="1:11">
      <c r="A150" s="189" t="s">
        <v>157</v>
      </c>
      <c r="B150" s="271" t="s">
        <v>75</v>
      </c>
      <c r="C150" s="271" t="s">
        <v>386</v>
      </c>
      <c r="D150" s="273" t="s">
        <v>373</v>
      </c>
      <c r="E150" s="189" t="s">
        <v>161</v>
      </c>
      <c r="F150" s="195">
        <f t="shared" si="2"/>
        <v>2196.8039546944101</v>
      </c>
      <c r="G150" s="195">
        <v>2196.8039546944101</v>
      </c>
    </row>
    <row r="151" spans="1:11">
      <c r="A151" s="189" t="s">
        <v>157</v>
      </c>
      <c r="B151" s="271" t="s">
        <v>75</v>
      </c>
      <c r="C151" s="271" t="s">
        <v>404</v>
      </c>
      <c r="D151" s="273" t="s">
        <v>373</v>
      </c>
      <c r="E151" s="189" t="s">
        <v>161</v>
      </c>
      <c r="F151" s="195">
        <f t="shared" si="2"/>
        <v>550.18461444027605</v>
      </c>
      <c r="G151" s="195">
        <v>550.18461444027605</v>
      </c>
    </row>
    <row r="152" spans="1:11">
      <c r="A152" s="189" t="s">
        <v>157</v>
      </c>
      <c r="B152" s="271" t="s">
        <v>75</v>
      </c>
      <c r="C152" s="271" t="s">
        <v>405</v>
      </c>
      <c r="D152" s="273" t="s">
        <v>373</v>
      </c>
      <c r="E152" s="189" t="s">
        <v>161</v>
      </c>
      <c r="F152" s="195">
        <f t="shared" si="2"/>
        <v>141.334106373145</v>
      </c>
      <c r="G152" s="195">
        <v>141.334106373145</v>
      </c>
    </row>
    <row r="153" spans="1:11">
      <c r="A153" s="189" t="s">
        <v>157</v>
      </c>
      <c r="B153" s="271" t="s">
        <v>106</v>
      </c>
      <c r="C153" s="271" t="s">
        <v>364</v>
      </c>
      <c r="D153" s="272" t="s">
        <v>356</v>
      </c>
      <c r="E153" s="189" t="s">
        <v>161</v>
      </c>
      <c r="F153" s="195">
        <f t="shared" si="2"/>
        <v>11592.51</v>
      </c>
      <c r="G153" s="195">
        <v>11592.51</v>
      </c>
    </row>
    <row r="154" spans="1:11">
      <c r="A154" s="189" t="s">
        <v>157</v>
      </c>
      <c r="B154" s="271" t="s">
        <v>106</v>
      </c>
      <c r="C154" s="271" t="s">
        <v>368</v>
      </c>
      <c r="D154" s="272" t="s">
        <v>366</v>
      </c>
      <c r="E154" s="189" t="s">
        <v>161</v>
      </c>
      <c r="F154" s="195">
        <f t="shared" si="2"/>
        <v>19969</v>
      </c>
      <c r="G154" s="195">
        <v>19969</v>
      </c>
    </row>
    <row r="155" spans="1:11">
      <c r="A155" s="189" t="s">
        <v>157</v>
      </c>
      <c r="B155" s="271" t="s">
        <v>106</v>
      </c>
      <c r="C155" s="271" t="s">
        <v>361</v>
      </c>
      <c r="D155" s="272" t="s">
        <v>369</v>
      </c>
      <c r="E155" s="189" t="s">
        <v>161</v>
      </c>
      <c r="F155" s="195">
        <f t="shared" si="2"/>
        <v>39940</v>
      </c>
      <c r="G155" s="195">
        <v>39940</v>
      </c>
      <c r="H155" t="s">
        <v>631</v>
      </c>
      <c r="J155" t="s">
        <v>632</v>
      </c>
      <c r="K155" t="s">
        <v>84</v>
      </c>
    </row>
    <row r="156" spans="1:11">
      <c r="A156" s="189" t="s">
        <v>157</v>
      </c>
      <c r="B156" s="271" t="s">
        <v>106</v>
      </c>
      <c r="C156" s="271" t="s">
        <v>406</v>
      </c>
      <c r="D156" s="273" t="s">
        <v>373</v>
      </c>
      <c r="E156" s="189" t="s">
        <v>161</v>
      </c>
      <c r="F156" s="195">
        <f t="shared" si="2"/>
        <v>584.68606138159498</v>
      </c>
      <c r="G156" s="195">
        <v>584.68606138159498</v>
      </c>
    </row>
    <row r="157" spans="1:11">
      <c r="A157" s="189" t="s">
        <v>157</v>
      </c>
      <c r="B157" s="271" t="s">
        <v>106</v>
      </c>
      <c r="C157" s="271" t="s">
        <v>398</v>
      </c>
      <c r="D157" s="273" t="s">
        <v>373</v>
      </c>
      <c r="E157" s="189" t="s">
        <v>161</v>
      </c>
      <c r="F157" s="195">
        <f t="shared" si="2"/>
        <v>1735.25405255995</v>
      </c>
      <c r="G157" s="195">
        <v>1735.25405255995</v>
      </c>
    </row>
    <row r="158" spans="1:11">
      <c r="A158" s="189" t="s">
        <v>157</v>
      </c>
      <c r="B158" s="271" t="s">
        <v>106</v>
      </c>
      <c r="C158" s="271" t="s">
        <v>399</v>
      </c>
      <c r="D158" s="273" t="s">
        <v>373</v>
      </c>
      <c r="E158" s="189" t="s">
        <v>161</v>
      </c>
      <c r="F158" s="195">
        <f t="shared" si="2"/>
        <v>434.59047851014498</v>
      </c>
      <c r="G158" s="195">
        <v>434.59047851014498</v>
      </c>
    </row>
    <row r="159" spans="1:11">
      <c r="A159" s="189" t="s">
        <v>157</v>
      </c>
      <c r="B159" s="271" t="s">
        <v>106</v>
      </c>
      <c r="C159" s="271" t="s">
        <v>372</v>
      </c>
      <c r="D159" s="273" t="s">
        <v>373</v>
      </c>
      <c r="E159" s="189" t="s">
        <v>161</v>
      </c>
      <c r="F159" s="195">
        <f t="shared" si="2"/>
        <v>111.63972111615</v>
      </c>
      <c r="G159" s="195">
        <v>111.63972111615</v>
      </c>
    </row>
    <row r="160" spans="1:11">
      <c r="A160" s="189" t="s">
        <v>157</v>
      </c>
      <c r="B160" s="271" t="s">
        <v>380</v>
      </c>
      <c r="C160" s="271" t="s">
        <v>381</v>
      </c>
      <c r="D160" s="272" t="s">
        <v>373</v>
      </c>
      <c r="E160" s="189" t="s">
        <v>161</v>
      </c>
      <c r="F160" s="195">
        <f t="shared" si="2"/>
        <v>321.03932923284498</v>
      </c>
      <c r="G160" s="195">
        <v>321.03932923284498</v>
      </c>
    </row>
    <row r="161" spans="1:7">
      <c r="A161" s="189" t="s">
        <v>157</v>
      </c>
      <c r="B161" s="271" t="s">
        <v>380</v>
      </c>
      <c r="C161" s="271" t="s">
        <v>382</v>
      </c>
      <c r="D161" s="272" t="s">
        <v>373</v>
      </c>
      <c r="E161" s="189" t="s">
        <v>161</v>
      </c>
      <c r="F161" s="195">
        <f t="shared" si="2"/>
        <v>1468.7021576519001</v>
      </c>
      <c r="G161" s="195">
        <v>1468.7021576519001</v>
      </c>
    </row>
    <row r="162" spans="1:7">
      <c r="A162" s="189" t="s">
        <v>157</v>
      </c>
      <c r="B162" s="271" t="s">
        <v>380</v>
      </c>
      <c r="C162" s="271" t="s">
        <v>383</v>
      </c>
      <c r="D162" s="272" t="s">
        <v>373</v>
      </c>
      <c r="E162" s="189" t="s">
        <v>161</v>
      </c>
      <c r="F162" s="195">
        <f t="shared" si="2"/>
        <v>353.47309708342402</v>
      </c>
      <c r="G162" s="195">
        <v>353.47309708342402</v>
      </c>
    </row>
    <row r="163" spans="1:7">
      <c r="A163" s="189" t="s">
        <v>157</v>
      </c>
      <c r="B163" s="271" t="s">
        <v>380</v>
      </c>
      <c r="C163" s="271" t="s">
        <v>384</v>
      </c>
      <c r="D163" s="272" t="s">
        <v>373</v>
      </c>
      <c r="E163" s="189" t="s">
        <v>161</v>
      </c>
      <c r="F163" s="195">
        <f t="shared" si="2"/>
        <v>98.290808333617605</v>
      </c>
      <c r="G163" s="195">
        <v>98.290808333617605</v>
      </c>
    </row>
    <row r="164" spans="1:7">
      <c r="A164" s="189" t="s">
        <v>157</v>
      </c>
      <c r="B164" s="271" t="s">
        <v>380</v>
      </c>
      <c r="C164" s="271" t="s">
        <v>376</v>
      </c>
      <c r="D164" s="272" t="s">
        <v>373</v>
      </c>
      <c r="E164" s="189" t="s">
        <v>161</v>
      </c>
      <c r="F164" s="195">
        <f t="shared" si="2"/>
        <v>80.809557187034599</v>
      </c>
      <c r="G164" s="195">
        <v>80.809557187034599</v>
      </c>
    </row>
    <row r="165" spans="1:7">
      <c r="A165" s="189" t="s">
        <v>157</v>
      </c>
      <c r="B165" s="271" t="s">
        <v>385</v>
      </c>
      <c r="C165" s="271" t="s">
        <v>381</v>
      </c>
      <c r="D165" s="272" t="s">
        <v>373</v>
      </c>
      <c r="E165" s="189" t="s">
        <v>161</v>
      </c>
      <c r="F165" s="195">
        <f t="shared" si="2"/>
        <v>332.29951527984201</v>
      </c>
      <c r="G165" s="195">
        <v>332.29951527984201</v>
      </c>
    </row>
    <row r="166" spans="1:7">
      <c r="A166" s="189" t="s">
        <v>157</v>
      </c>
      <c r="B166" s="271" t="s">
        <v>385</v>
      </c>
      <c r="C166" s="271" t="s">
        <v>386</v>
      </c>
      <c r="D166" s="272" t="s">
        <v>373</v>
      </c>
      <c r="E166" s="189" t="s">
        <v>161</v>
      </c>
      <c r="F166" s="195">
        <f t="shared" si="2"/>
        <v>1477.1107331744599</v>
      </c>
      <c r="G166" s="195">
        <v>1477.1107331744599</v>
      </c>
    </row>
    <row r="167" spans="1:7">
      <c r="A167" s="189" t="s">
        <v>157</v>
      </c>
      <c r="B167" s="271" t="s">
        <v>385</v>
      </c>
      <c r="C167" s="271" t="s">
        <v>387</v>
      </c>
      <c r="D167" s="272" t="s">
        <v>373</v>
      </c>
      <c r="E167" s="189" t="s">
        <v>161</v>
      </c>
      <c r="F167" s="195">
        <f t="shared" si="2"/>
        <v>356.70882858921198</v>
      </c>
      <c r="G167" s="195">
        <v>356.70882858921198</v>
      </c>
    </row>
    <row r="168" spans="1:7">
      <c r="A168" s="189" t="s">
        <v>157</v>
      </c>
      <c r="B168" s="271" t="s">
        <v>385</v>
      </c>
      <c r="C168" s="271" t="s">
        <v>388</v>
      </c>
      <c r="D168" s="272" t="s">
        <v>373</v>
      </c>
      <c r="E168" s="189" t="s">
        <v>161</v>
      </c>
      <c r="F168" s="195">
        <f t="shared" si="2"/>
        <v>99.190573175351801</v>
      </c>
      <c r="G168" s="195">
        <v>99.190573175351801</v>
      </c>
    </row>
    <row r="169" spans="1:7">
      <c r="A169" s="189" t="s">
        <v>157</v>
      </c>
      <c r="B169" s="271" t="s">
        <v>111</v>
      </c>
      <c r="C169" s="271" t="s">
        <v>353</v>
      </c>
      <c r="D169" s="272" t="s">
        <v>351</v>
      </c>
      <c r="E169" s="189" t="s">
        <v>161</v>
      </c>
      <c r="F169" s="195">
        <f t="shared" si="2"/>
        <v>16446.759999999998</v>
      </c>
      <c r="G169" s="195">
        <v>16446.759999999998</v>
      </c>
    </row>
    <row r="170" spans="1:7">
      <c r="A170" s="189" t="s">
        <v>157</v>
      </c>
      <c r="B170" s="271" t="s">
        <v>111</v>
      </c>
      <c r="C170" s="271" t="s">
        <v>353</v>
      </c>
      <c r="D170" s="272" t="s">
        <v>351</v>
      </c>
      <c r="E170" s="189" t="s">
        <v>161</v>
      </c>
      <c r="F170" s="195">
        <f t="shared" si="2"/>
        <v>7287.16</v>
      </c>
      <c r="G170" s="195">
        <v>7287.16</v>
      </c>
    </row>
    <row r="171" spans="1:7">
      <c r="A171" s="189" t="s">
        <v>157</v>
      </c>
      <c r="B171" s="271" t="s">
        <v>111</v>
      </c>
      <c r="C171" s="271" t="s">
        <v>389</v>
      </c>
      <c r="D171" s="272" t="s">
        <v>373</v>
      </c>
      <c r="E171" s="189" t="s">
        <v>161</v>
      </c>
      <c r="F171" s="195">
        <f t="shared" si="2"/>
        <v>420.51179356915702</v>
      </c>
      <c r="G171" s="195">
        <v>420.51179356915702</v>
      </c>
    </row>
    <row r="172" spans="1:7">
      <c r="A172" s="189" t="s">
        <v>157</v>
      </c>
      <c r="B172" s="271" t="s">
        <v>111</v>
      </c>
      <c r="C172" s="271" t="s">
        <v>390</v>
      </c>
      <c r="D172" s="272" t="s">
        <v>373</v>
      </c>
      <c r="E172" s="189" t="s">
        <v>161</v>
      </c>
      <c r="F172" s="195">
        <f t="shared" si="2"/>
        <v>1847.6330608314699</v>
      </c>
      <c r="G172" s="195">
        <v>1847.6330608314699</v>
      </c>
    </row>
    <row r="173" spans="1:7">
      <c r="A173" s="189" t="s">
        <v>157</v>
      </c>
      <c r="B173" s="271" t="s">
        <v>111</v>
      </c>
      <c r="C173" s="271" t="s">
        <v>391</v>
      </c>
      <c r="D173" s="272" t="s">
        <v>373</v>
      </c>
      <c r="E173" s="189" t="s">
        <v>161</v>
      </c>
      <c r="F173" s="195">
        <f t="shared" si="2"/>
        <v>446.186606047802</v>
      </c>
      <c r="G173" s="195">
        <v>446.186606047802</v>
      </c>
    </row>
    <row r="174" spans="1:7">
      <c r="A174" s="189" t="s">
        <v>157</v>
      </c>
      <c r="B174" s="271" t="s">
        <v>111</v>
      </c>
      <c r="C174" s="271" t="s">
        <v>392</v>
      </c>
      <c r="D174" s="272" t="s">
        <v>373</v>
      </c>
      <c r="E174" s="189" t="s">
        <v>161</v>
      </c>
      <c r="F174" s="195">
        <f t="shared" si="2"/>
        <v>124.071796518425</v>
      </c>
      <c r="G174" s="195">
        <v>124.071796518425</v>
      </c>
    </row>
    <row r="175" spans="1:7">
      <c r="A175" s="189" t="s">
        <v>157</v>
      </c>
      <c r="B175" s="271" t="s">
        <v>79</v>
      </c>
      <c r="C175" s="271" t="s">
        <v>354</v>
      </c>
      <c r="D175" s="272" t="s">
        <v>351</v>
      </c>
      <c r="E175" s="189" t="s">
        <v>161</v>
      </c>
      <c r="F175" s="195">
        <f t="shared" si="2"/>
        <v>18188.669999999998</v>
      </c>
      <c r="G175" s="195">
        <v>18188.669999999998</v>
      </c>
    </row>
    <row r="176" spans="1:7">
      <c r="A176" s="189" t="s">
        <v>157</v>
      </c>
      <c r="B176" s="271" t="s">
        <v>79</v>
      </c>
      <c r="C176" s="271" t="s">
        <v>393</v>
      </c>
      <c r="D176" s="272" t="s">
        <v>373</v>
      </c>
      <c r="E176" s="189" t="s">
        <v>161</v>
      </c>
      <c r="F176" s="195">
        <f t="shared" si="2"/>
        <v>592.11357955653602</v>
      </c>
      <c r="G176" s="195">
        <v>592.11357955653602</v>
      </c>
    </row>
    <row r="177" spans="1:7">
      <c r="A177" s="189" t="s">
        <v>157</v>
      </c>
      <c r="B177" s="271" t="s">
        <v>79</v>
      </c>
      <c r="C177" s="271" t="s">
        <v>394</v>
      </c>
      <c r="D177" s="272" t="s">
        <v>373</v>
      </c>
      <c r="E177" s="189" t="s">
        <v>161</v>
      </c>
      <c r="F177" s="195">
        <f t="shared" si="2"/>
        <v>2047.5026128315601</v>
      </c>
      <c r="G177" s="195">
        <v>2047.5026128315601</v>
      </c>
    </row>
    <row r="178" spans="1:7">
      <c r="A178" s="189" t="s">
        <v>157</v>
      </c>
      <c r="B178" s="271" t="s">
        <v>79</v>
      </c>
      <c r="C178" s="271" t="s">
        <v>395</v>
      </c>
      <c r="D178" s="272" t="s">
        <v>373</v>
      </c>
      <c r="E178" s="189" t="s">
        <v>161</v>
      </c>
      <c r="F178" s="195">
        <f t="shared" si="2"/>
        <v>494.45328786344498</v>
      </c>
      <c r="G178" s="195">
        <v>494.45328786344498</v>
      </c>
    </row>
    <row r="179" spans="1:7">
      <c r="A179" s="189" t="s">
        <v>157</v>
      </c>
      <c r="B179" s="271" t="s">
        <v>79</v>
      </c>
      <c r="C179" s="271" t="s">
        <v>396</v>
      </c>
      <c r="D179" s="272" t="s">
        <v>373</v>
      </c>
      <c r="E179" s="189" t="s">
        <v>161</v>
      </c>
      <c r="F179" s="195">
        <f t="shared" si="2"/>
        <v>137.49338704507599</v>
      </c>
      <c r="G179" s="195">
        <v>137.49338704507599</v>
      </c>
    </row>
    <row r="180" spans="1:7">
      <c r="A180" s="189" t="s">
        <v>157</v>
      </c>
      <c r="B180" s="271" t="s">
        <v>117</v>
      </c>
      <c r="C180" s="271" t="s">
        <v>355</v>
      </c>
      <c r="D180" s="272" t="s">
        <v>356</v>
      </c>
      <c r="E180" s="189" t="s">
        <v>161</v>
      </c>
      <c r="F180" s="195">
        <f t="shared" si="2"/>
        <v>18463.97</v>
      </c>
      <c r="G180" s="195">
        <v>18463.97</v>
      </c>
    </row>
    <row r="181" spans="1:7">
      <c r="A181" s="189" t="s">
        <v>157</v>
      </c>
      <c r="B181" s="271" t="s">
        <v>117</v>
      </c>
      <c r="C181" s="271" t="s">
        <v>397</v>
      </c>
      <c r="D181" s="272" t="s">
        <v>373</v>
      </c>
      <c r="E181" s="189" t="s">
        <v>161</v>
      </c>
      <c r="F181" s="195">
        <f t="shared" si="2"/>
        <v>544.21561897018205</v>
      </c>
      <c r="G181" s="195">
        <v>544.21561897018205</v>
      </c>
    </row>
    <row r="182" spans="1:7">
      <c r="A182" s="189" t="s">
        <v>157</v>
      </c>
      <c r="B182" s="271" t="s">
        <v>117</v>
      </c>
      <c r="C182" s="271" t="s">
        <v>393</v>
      </c>
      <c r="D182" s="272" t="s">
        <v>373</v>
      </c>
      <c r="E182" s="189" t="s">
        <v>161</v>
      </c>
      <c r="F182" s="195">
        <f t="shared" si="2"/>
        <v>2078.97081302166</v>
      </c>
      <c r="G182" s="195">
        <v>2078.97081302166</v>
      </c>
    </row>
    <row r="183" spans="1:7">
      <c r="A183" s="189" t="s">
        <v>157</v>
      </c>
      <c r="B183" s="271" t="s">
        <v>117</v>
      </c>
      <c r="C183" s="271" t="s">
        <v>394</v>
      </c>
      <c r="D183" s="272" t="s">
        <v>373</v>
      </c>
      <c r="E183" s="189" t="s">
        <v>161</v>
      </c>
      <c r="F183" s="195">
        <f t="shared" si="2"/>
        <v>502.05257245025399</v>
      </c>
      <c r="G183" s="195">
        <v>502.05257245025399</v>
      </c>
    </row>
    <row r="184" spans="1:7">
      <c r="A184" s="189" t="s">
        <v>157</v>
      </c>
      <c r="B184" s="271" t="s">
        <v>117</v>
      </c>
      <c r="C184" s="271" t="s">
        <v>395</v>
      </c>
      <c r="D184" s="272" t="s">
        <v>373</v>
      </c>
      <c r="E184" s="189" t="s">
        <v>161</v>
      </c>
      <c r="F184" s="195">
        <f t="shared" si="2"/>
        <v>139.60653181042801</v>
      </c>
      <c r="G184" s="195">
        <v>139.60653181042801</v>
      </c>
    </row>
    <row r="185" spans="1:7">
      <c r="A185" s="189" t="s">
        <v>157</v>
      </c>
      <c r="B185" s="271" t="s">
        <v>126</v>
      </c>
      <c r="C185" s="271" t="s">
        <v>357</v>
      </c>
      <c r="D185" s="272" t="s">
        <v>356</v>
      </c>
      <c r="E185" s="189" t="s">
        <v>161</v>
      </c>
      <c r="F185" s="195">
        <f t="shared" si="2"/>
        <v>18493.259999999998</v>
      </c>
      <c r="G185" s="195">
        <v>18493.259999999998</v>
      </c>
    </row>
    <row r="186" spans="1:7">
      <c r="A186" s="189" t="s">
        <v>157</v>
      </c>
      <c r="B186" s="271" t="s">
        <v>126</v>
      </c>
      <c r="C186" s="271" t="s">
        <v>398</v>
      </c>
      <c r="D186" s="272" t="s">
        <v>373</v>
      </c>
      <c r="E186" s="189" t="s">
        <v>161</v>
      </c>
      <c r="F186" s="195">
        <f t="shared" si="2"/>
        <v>563.15062261418598</v>
      </c>
      <c r="G186" s="195">
        <v>563.15062261418598</v>
      </c>
    </row>
    <row r="187" spans="1:7">
      <c r="A187" s="189" t="s">
        <v>157</v>
      </c>
      <c r="B187" s="271" t="s">
        <v>126</v>
      </c>
      <c r="C187" s="271" t="s">
        <v>399</v>
      </c>
      <c r="D187" s="272" t="s">
        <v>373</v>
      </c>
      <c r="E187" s="189" t="s">
        <v>161</v>
      </c>
      <c r="F187" s="195">
        <f t="shared" si="2"/>
        <v>2151.7500354829699</v>
      </c>
      <c r="G187" s="195">
        <v>2151.7500354829699</v>
      </c>
    </row>
    <row r="188" spans="1:7">
      <c r="A188" s="189" t="s">
        <v>157</v>
      </c>
      <c r="B188" s="271" t="s">
        <v>126</v>
      </c>
      <c r="C188" s="271" t="s">
        <v>372</v>
      </c>
      <c r="D188" s="272" t="s">
        <v>373</v>
      </c>
      <c r="E188" s="189" t="s">
        <v>161</v>
      </c>
      <c r="F188" s="195">
        <f t="shared" si="2"/>
        <v>526.38940141575995</v>
      </c>
      <c r="G188" s="195">
        <v>526.38940141575995</v>
      </c>
    </row>
    <row r="189" spans="1:7">
      <c r="A189" s="189" t="s">
        <v>157</v>
      </c>
      <c r="B189" s="271" t="s">
        <v>126</v>
      </c>
      <c r="C189" s="271" t="s">
        <v>400</v>
      </c>
      <c r="D189" s="272" t="s">
        <v>373</v>
      </c>
      <c r="E189" s="189" t="s">
        <v>161</v>
      </c>
      <c r="F189" s="195">
        <f t="shared" si="2"/>
        <v>139.849071282523</v>
      </c>
      <c r="G189" s="195">
        <v>139.849071282523</v>
      </c>
    </row>
    <row r="190" spans="1:7">
      <c r="A190" s="189" t="s">
        <v>157</v>
      </c>
      <c r="B190" s="271" t="s">
        <v>131</v>
      </c>
      <c r="C190" s="271" t="s">
        <v>358</v>
      </c>
      <c r="D190" s="272" t="s">
        <v>356</v>
      </c>
      <c r="E190" s="189" t="s">
        <v>161</v>
      </c>
      <c r="F190" s="195">
        <f t="shared" si="2"/>
        <v>16067.65</v>
      </c>
      <c r="G190" s="195">
        <v>16067.65</v>
      </c>
    </row>
    <row r="191" spans="1:7">
      <c r="A191" s="189" t="s">
        <v>157</v>
      </c>
      <c r="B191" s="271" t="s">
        <v>131</v>
      </c>
      <c r="C191" s="271" t="s">
        <v>365</v>
      </c>
      <c r="D191" s="272" t="s">
        <v>366</v>
      </c>
      <c r="E191" s="189" t="s">
        <v>161</v>
      </c>
      <c r="F191" s="195">
        <f t="shared" si="2"/>
        <v>19930.560000000001</v>
      </c>
      <c r="G191" s="195">
        <v>19930.560000000001</v>
      </c>
    </row>
    <row r="192" spans="1:7">
      <c r="A192" s="189" t="s">
        <v>157</v>
      </c>
      <c r="B192" s="271" t="s">
        <v>131</v>
      </c>
      <c r="C192" s="271" t="s">
        <v>400</v>
      </c>
      <c r="D192" s="272" t="s">
        <v>373</v>
      </c>
      <c r="E192" s="189" t="s">
        <v>161</v>
      </c>
      <c r="F192" s="195">
        <f t="shared" si="2"/>
        <v>555.95342920054202</v>
      </c>
      <c r="G192" s="195">
        <v>555.95342920054202</v>
      </c>
    </row>
    <row r="193" spans="1:11">
      <c r="A193" s="189" t="s">
        <v>157</v>
      </c>
      <c r="B193" s="271" t="s">
        <v>131</v>
      </c>
      <c r="C193" s="271" t="s">
        <v>401</v>
      </c>
      <c r="D193" s="272" t="s">
        <v>373</v>
      </c>
      <c r="E193" s="189" t="s">
        <v>161</v>
      </c>
      <c r="F193" s="195">
        <f t="shared" si="2"/>
        <v>2166.3741204385101</v>
      </c>
      <c r="G193" s="195">
        <v>2166.3741204385101</v>
      </c>
    </row>
    <row r="194" spans="1:11">
      <c r="A194" s="189" t="s">
        <v>157</v>
      </c>
      <c r="B194" s="271" t="s">
        <v>131</v>
      </c>
      <c r="C194" s="271" t="s">
        <v>397</v>
      </c>
      <c r="D194" s="272" t="s">
        <v>373</v>
      </c>
      <c r="E194" s="189" t="s">
        <v>161</v>
      </c>
      <c r="F194" s="195">
        <f t="shared" si="2"/>
        <v>529.96693746737196</v>
      </c>
      <c r="G194" s="195">
        <v>529.96693746737196</v>
      </c>
    </row>
    <row r="195" spans="1:11">
      <c r="A195" s="189" t="s">
        <v>157</v>
      </c>
      <c r="B195" s="271" t="s">
        <v>131</v>
      </c>
      <c r="C195" s="271" t="s">
        <v>393</v>
      </c>
      <c r="D195" s="272" t="s">
        <v>373</v>
      </c>
      <c r="E195" s="189" t="s">
        <v>161</v>
      </c>
      <c r="F195" s="195">
        <f t="shared" ref="F195:F258" si="3">G195</f>
        <v>140.79953702699299</v>
      </c>
      <c r="G195" s="195">
        <v>140.79953702699299</v>
      </c>
    </row>
    <row r="196" spans="1:11">
      <c r="A196" s="189" t="s">
        <v>157</v>
      </c>
      <c r="B196" s="271" t="s">
        <v>136</v>
      </c>
      <c r="C196" s="271" t="s">
        <v>359</v>
      </c>
      <c r="D196" s="272" t="s">
        <v>356</v>
      </c>
      <c r="E196" s="189" t="s">
        <v>161</v>
      </c>
      <c r="F196" s="195">
        <f t="shared" si="3"/>
        <v>11951.35</v>
      </c>
      <c r="G196" s="195">
        <v>11951.35</v>
      </c>
    </row>
    <row r="197" spans="1:11">
      <c r="A197" s="189" t="s">
        <v>157</v>
      </c>
      <c r="B197" s="271" t="s">
        <v>136</v>
      </c>
      <c r="C197" s="271" t="s">
        <v>359</v>
      </c>
      <c r="D197" s="272" t="s">
        <v>356</v>
      </c>
      <c r="E197" s="189" t="s">
        <v>161</v>
      </c>
      <c r="F197" s="195">
        <f t="shared" si="3"/>
        <v>27000</v>
      </c>
      <c r="G197" s="195">
        <v>27000</v>
      </c>
    </row>
    <row r="198" spans="1:11">
      <c r="A198" s="189" t="s">
        <v>157</v>
      </c>
      <c r="B198" s="271" t="s">
        <v>136</v>
      </c>
      <c r="C198" s="271" t="s">
        <v>367</v>
      </c>
      <c r="D198" s="272" t="s">
        <v>366</v>
      </c>
      <c r="E198" s="189" t="s">
        <v>161</v>
      </c>
      <c r="F198" s="195">
        <f t="shared" si="3"/>
        <v>19838.68</v>
      </c>
      <c r="G198" s="195">
        <v>19838.68</v>
      </c>
    </row>
    <row r="199" spans="1:11">
      <c r="A199" s="189" t="s">
        <v>157</v>
      </c>
      <c r="B199" s="271" t="s">
        <v>136</v>
      </c>
      <c r="C199" s="271" t="s">
        <v>375</v>
      </c>
      <c r="D199" s="272" t="s">
        <v>373</v>
      </c>
      <c r="E199" s="189" t="s">
        <v>161</v>
      </c>
      <c r="F199" s="195">
        <f t="shared" si="3"/>
        <v>1270.4074494188301</v>
      </c>
      <c r="G199" s="195">
        <v>1270.4074494188301</v>
      </c>
    </row>
    <row r="200" spans="1:11">
      <c r="A200" s="189" t="s">
        <v>157</v>
      </c>
      <c r="B200" s="271" t="s">
        <v>136</v>
      </c>
      <c r="C200" s="271" t="s">
        <v>376</v>
      </c>
      <c r="D200" s="272" t="s">
        <v>373</v>
      </c>
      <c r="E200" s="189" t="s">
        <v>161</v>
      </c>
      <c r="F200" s="195">
        <f t="shared" si="3"/>
        <v>3949.23691950991</v>
      </c>
      <c r="G200" s="195">
        <v>3949.23691950991</v>
      </c>
    </row>
    <row r="201" spans="1:11">
      <c r="A201" s="189" t="s">
        <v>157</v>
      </c>
      <c r="B201" s="271" t="s">
        <v>136</v>
      </c>
      <c r="C201" s="271" t="s">
        <v>402</v>
      </c>
      <c r="D201" s="273" t="s">
        <v>373</v>
      </c>
      <c r="E201" s="189" t="s">
        <v>161</v>
      </c>
      <c r="F201" s="195">
        <f t="shared" si="3"/>
        <v>980.08427462832901</v>
      </c>
      <c r="G201" s="195">
        <v>980.08427462832901</v>
      </c>
    </row>
    <row r="202" spans="1:11">
      <c r="A202" s="189" t="s">
        <v>157</v>
      </c>
      <c r="B202" s="271" t="s">
        <v>136</v>
      </c>
      <c r="C202" s="271" t="s">
        <v>403</v>
      </c>
      <c r="D202" s="273" t="s">
        <v>373</v>
      </c>
      <c r="E202" s="189" t="s">
        <v>161</v>
      </c>
      <c r="F202" s="195">
        <f t="shared" si="3"/>
        <v>250.96392559071299</v>
      </c>
      <c r="G202" s="195">
        <v>250.96392559071299</v>
      </c>
    </row>
    <row r="203" spans="1:11">
      <c r="A203" s="189" t="s">
        <v>157</v>
      </c>
      <c r="B203" s="271" t="s">
        <v>222</v>
      </c>
      <c r="C203" s="271" t="s">
        <v>239</v>
      </c>
      <c r="D203" s="273" t="s">
        <v>240</v>
      </c>
      <c r="E203" s="189" t="s">
        <v>161</v>
      </c>
      <c r="F203" s="195">
        <f t="shared" si="3"/>
        <v>3000</v>
      </c>
      <c r="G203" s="195">
        <v>3000</v>
      </c>
      <c r="H203" t="s">
        <v>631</v>
      </c>
      <c r="J203" t="s">
        <v>633</v>
      </c>
      <c r="K203" t="s">
        <v>84</v>
      </c>
    </row>
    <row r="204" spans="1:11">
      <c r="A204" s="189" t="s">
        <v>157</v>
      </c>
      <c r="B204" s="271" t="s">
        <v>222</v>
      </c>
      <c r="C204" s="271" t="s">
        <v>407</v>
      </c>
      <c r="D204" s="273" t="s">
        <v>356</v>
      </c>
      <c r="E204" s="189" t="s">
        <v>161</v>
      </c>
      <c r="F204" s="195">
        <f t="shared" si="3"/>
        <v>26852.29</v>
      </c>
      <c r="G204" s="195">
        <v>26852.29</v>
      </c>
    </row>
    <row r="205" spans="1:11">
      <c r="A205" s="189" t="s">
        <v>157</v>
      </c>
      <c r="B205" s="271" t="s">
        <v>222</v>
      </c>
      <c r="C205" s="271" t="s">
        <v>400</v>
      </c>
      <c r="D205" s="273" t="s">
        <v>373</v>
      </c>
      <c r="E205" s="189" t="s">
        <v>161</v>
      </c>
      <c r="F205" s="195">
        <f t="shared" si="3"/>
        <v>672.85035579535702</v>
      </c>
      <c r="G205" s="195">
        <v>672.85035579535702</v>
      </c>
    </row>
    <row r="206" spans="1:11">
      <c r="A206" s="189" t="s">
        <v>157</v>
      </c>
      <c r="B206" s="271" t="s">
        <v>222</v>
      </c>
      <c r="C206" s="271" t="s">
        <v>401</v>
      </c>
      <c r="D206" s="273" t="s">
        <v>373</v>
      </c>
      <c r="E206" s="189" t="s">
        <v>161</v>
      </c>
      <c r="F206" s="195">
        <f t="shared" si="3"/>
        <v>2200.8318882600101</v>
      </c>
      <c r="G206" s="195">
        <v>2200.8318882600101</v>
      </c>
    </row>
    <row r="207" spans="1:11">
      <c r="A207" s="189" t="s">
        <v>157</v>
      </c>
      <c r="B207" s="271" t="s">
        <v>222</v>
      </c>
      <c r="C207" s="271" t="s">
        <v>397</v>
      </c>
      <c r="D207" s="273" t="s">
        <v>373</v>
      </c>
      <c r="E207" s="189" t="s">
        <v>161</v>
      </c>
      <c r="F207" s="195">
        <f t="shared" si="3"/>
        <v>557.14524788288497</v>
      </c>
      <c r="G207" s="195">
        <v>557.14524788288497</v>
      </c>
    </row>
    <row r="208" spans="1:11">
      <c r="A208" s="189" t="s">
        <v>157</v>
      </c>
      <c r="B208" s="271" t="s">
        <v>222</v>
      </c>
      <c r="C208" s="271" t="s">
        <v>394</v>
      </c>
      <c r="D208" s="273" t="s">
        <v>373</v>
      </c>
      <c r="E208" s="189" t="s">
        <v>161</v>
      </c>
      <c r="F208" s="195">
        <f t="shared" si="3"/>
        <v>143.122187830863</v>
      </c>
      <c r="G208" s="195">
        <v>143.122187830863</v>
      </c>
    </row>
    <row r="209" spans="1:7">
      <c r="A209" s="189" t="s">
        <v>157</v>
      </c>
      <c r="B209" s="271" t="s">
        <v>417</v>
      </c>
      <c r="C209" s="271" t="s">
        <v>418</v>
      </c>
      <c r="D209" s="273" t="s">
        <v>356</v>
      </c>
      <c r="E209" s="189" t="s">
        <v>161</v>
      </c>
      <c r="F209" s="195">
        <f t="shared" si="3"/>
        <v>22572.639999999999</v>
      </c>
      <c r="G209" s="195">
        <v>22572.639999999999</v>
      </c>
    </row>
    <row r="210" spans="1:7">
      <c r="A210" s="189" t="s">
        <v>157</v>
      </c>
      <c r="B210" s="271" t="s">
        <v>417</v>
      </c>
      <c r="C210" s="271" t="s">
        <v>439</v>
      </c>
      <c r="D210" s="273" t="s">
        <v>373</v>
      </c>
      <c r="E210" s="189" t="s">
        <v>161</v>
      </c>
      <c r="F210" s="195">
        <f t="shared" si="3"/>
        <v>412.49494053375298</v>
      </c>
      <c r="G210" s="195">
        <v>412.49494053375298</v>
      </c>
    </row>
    <row r="211" spans="1:7">
      <c r="A211" s="189" t="s">
        <v>157</v>
      </c>
      <c r="B211" s="271" t="s">
        <v>417</v>
      </c>
      <c r="C211" s="271" t="s">
        <v>374</v>
      </c>
      <c r="D211" s="273" t="s">
        <v>373</v>
      </c>
      <c r="E211" s="189" t="s">
        <v>161</v>
      </c>
      <c r="F211" s="195">
        <f t="shared" si="3"/>
        <v>1515.60000281004</v>
      </c>
      <c r="G211" s="195">
        <v>1515.60000281004</v>
      </c>
    </row>
    <row r="212" spans="1:7">
      <c r="A212" s="189" t="s">
        <v>157</v>
      </c>
      <c r="B212" s="271" t="s">
        <v>417</v>
      </c>
      <c r="C212" s="271" t="s">
        <v>375</v>
      </c>
      <c r="D212" s="273" t="s">
        <v>373</v>
      </c>
      <c r="E212" s="189" t="s">
        <v>161</v>
      </c>
      <c r="F212" s="195">
        <f t="shared" si="3"/>
        <v>385.197481233725</v>
      </c>
      <c r="G212" s="195">
        <v>385.197481233725</v>
      </c>
    </row>
    <row r="213" spans="1:7">
      <c r="A213" s="189" t="s">
        <v>157</v>
      </c>
      <c r="B213" s="271" t="s">
        <v>417</v>
      </c>
      <c r="C213" s="271" t="s">
        <v>376</v>
      </c>
      <c r="D213" s="273" t="s">
        <v>373</v>
      </c>
      <c r="E213" s="189" t="s">
        <v>161</v>
      </c>
      <c r="F213" s="195">
        <f t="shared" si="3"/>
        <v>107.35267485991901</v>
      </c>
      <c r="G213" s="195">
        <v>107.35267485991901</v>
      </c>
    </row>
    <row r="214" spans="1:7">
      <c r="A214" s="189" t="s">
        <v>157</v>
      </c>
      <c r="B214" s="271" t="s">
        <v>419</v>
      </c>
      <c r="C214" s="271" t="s">
        <v>420</v>
      </c>
      <c r="D214" s="273" t="s">
        <v>356</v>
      </c>
      <c r="E214" s="189" t="s">
        <v>161</v>
      </c>
      <c r="F214" s="195">
        <f t="shared" si="3"/>
        <v>14768.8</v>
      </c>
      <c r="G214" s="195">
        <v>14768.8</v>
      </c>
    </row>
    <row r="215" spans="1:7">
      <c r="A215" s="189" t="s">
        <v>157</v>
      </c>
      <c r="B215" s="271" t="s">
        <v>419</v>
      </c>
      <c r="C215" s="271" t="s">
        <v>440</v>
      </c>
      <c r="D215" s="273" t="s">
        <v>373</v>
      </c>
      <c r="E215" s="189" t="s">
        <v>161</v>
      </c>
      <c r="F215" s="195">
        <f t="shared" si="3"/>
        <v>392.286822346598</v>
      </c>
      <c r="G215" s="195">
        <v>392.286822346598</v>
      </c>
    </row>
    <row r="216" spans="1:7">
      <c r="A216" s="189" t="s">
        <v>157</v>
      </c>
      <c r="B216" s="271" t="s">
        <v>419</v>
      </c>
      <c r="C216" s="271" t="s">
        <v>441</v>
      </c>
      <c r="D216" s="273" t="s">
        <v>373</v>
      </c>
      <c r="E216" s="189" t="s">
        <v>161</v>
      </c>
      <c r="F216" s="195">
        <f t="shared" si="3"/>
        <v>1429.33953495892</v>
      </c>
      <c r="G216" s="195">
        <v>1429.33953495892</v>
      </c>
    </row>
    <row r="217" spans="1:7">
      <c r="A217" s="189" t="s">
        <v>157</v>
      </c>
      <c r="B217" s="271" t="s">
        <v>419</v>
      </c>
      <c r="C217" s="271" t="s">
        <v>442</v>
      </c>
      <c r="D217" s="273" t="s">
        <v>373</v>
      </c>
      <c r="E217" s="189" t="s">
        <v>161</v>
      </c>
      <c r="F217" s="195">
        <f t="shared" si="3"/>
        <v>363.27394277721402</v>
      </c>
      <c r="G217" s="195">
        <v>363.27394277721402</v>
      </c>
    </row>
    <row r="218" spans="1:7">
      <c r="A218" s="189" t="s">
        <v>157</v>
      </c>
      <c r="B218" s="271" t="s">
        <v>419</v>
      </c>
      <c r="C218" s="271" t="s">
        <v>443</v>
      </c>
      <c r="D218" s="273" t="s">
        <v>373</v>
      </c>
      <c r="E218" s="189" t="s">
        <v>161</v>
      </c>
      <c r="F218" s="195">
        <f t="shared" si="3"/>
        <v>101.24269073395099</v>
      </c>
      <c r="G218" s="195">
        <v>101.24269073395099</v>
      </c>
    </row>
    <row r="219" spans="1:7">
      <c r="A219" s="189" t="s">
        <v>157</v>
      </c>
      <c r="B219" s="271" t="s">
        <v>421</v>
      </c>
      <c r="C219" s="271" t="s">
        <v>422</v>
      </c>
      <c r="D219" s="273" t="s">
        <v>356</v>
      </c>
      <c r="E219" s="189" t="s">
        <v>161</v>
      </c>
      <c r="F219" s="195">
        <f t="shared" si="3"/>
        <v>15025.88</v>
      </c>
      <c r="G219" s="195">
        <v>15025.88</v>
      </c>
    </row>
    <row r="220" spans="1:7">
      <c r="A220" s="189" t="s">
        <v>157</v>
      </c>
      <c r="B220" s="271" t="s">
        <v>421</v>
      </c>
      <c r="C220" s="271" t="s">
        <v>444</v>
      </c>
      <c r="D220" s="273" t="s">
        <v>373</v>
      </c>
      <c r="E220" s="189" t="s">
        <v>161</v>
      </c>
      <c r="F220" s="195">
        <f t="shared" si="3"/>
        <v>386.16445620507699</v>
      </c>
      <c r="G220" s="195">
        <v>386.16445620507699</v>
      </c>
    </row>
    <row r="221" spans="1:7">
      <c r="A221" s="189" t="s">
        <v>157</v>
      </c>
      <c r="B221" s="271" t="s">
        <v>421</v>
      </c>
      <c r="C221" s="271" t="s">
        <v>445</v>
      </c>
      <c r="D221" s="273" t="s">
        <v>373</v>
      </c>
      <c r="E221" s="189" t="s">
        <v>161</v>
      </c>
      <c r="F221" s="195">
        <f t="shared" si="3"/>
        <v>1436.9688823822501</v>
      </c>
      <c r="G221" s="195">
        <v>1436.9688823822501</v>
      </c>
    </row>
    <row r="222" spans="1:7">
      <c r="A222" s="189" t="s">
        <v>157</v>
      </c>
      <c r="B222" s="271" t="s">
        <v>421</v>
      </c>
      <c r="C222" s="271" t="s">
        <v>446</v>
      </c>
      <c r="D222" s="273" t="s">
        <v>373</v>
      </c>
      <c r="E222" s="189" t="s">
        <v>161</v>
      </c>
      <c r="F222" s="195">
        <f t="shared" si="3"/>
        <v>365.21298038969502</v>
      </c>
      <c r="G222" s="195">
        <v>365.21298038969502</v>
      </c>
    </row>
    <row r="223" spans="1:7">
      <c r="A223" s="189" t="s">
        <v>157</v>
      </c>
      <c r="B223" s="271" t="s">
        <v>421</v>
      </c>
      <c r="C223" s="271" t="s">
        <v>447</v>
      </c>
      <c r="D223" s="273" t="s">
        <v>373</v>
      </c>
      <c r="E223" s="189" t="s">
        <v>161</v>
      </c>
      <c r="F223" s="195">
        <f t="shared" si="3"/>
        <v>101.783091137627</v>
      </c>
      <c r="G223" s="195">
        <v>101.783091137627</v>
      </c>
    </row>
    <row r="224" spans="1:7">
      <c r="A224" s="189" t="s">
        <v>157</v>
      </c>
      <c r="B224" s="271" t="s">
        <v>144</v>
      </c>
      <c r="C224" s="271" t="s">
        <v>218</v>
      </c>
      <c r="D224" s="273" t="s">
        <v>356</v>
      </c>
      <c r="E224" s="189" t="s">
        <v>161</v>
      </c>
      <c r="F224" s="195">
        <f t="shared" si="3"/>
        <v>23361.79</v>
      </c>
      <c r="G224" s="195">
        <v>23361.79</v>
      </c>
    </row>
    <row r="225" spans="1:7">
      <c r="A225" s="189" t="s">
        <v>157</v>
      </c>
      <c r="B225" s="271" t="s">
        <v>144</v>
      </c>
      <c r="C225" s="271" t="s">
        <v>423</v>
      </c>
      <c r="D225" s="273" t="s">
        <v>373</v>
      </c>
      <c r="E225" s="189" t="s">
        <v>161</v>
      </c>
      <c r="F225" s="195">
        <f t="shared" si="3"/>
        <v>518.39353556982803</v>
      </c>
      <c r="G225" s="195">
        <v>518.39353556982803</v>
      </c>
    </row>
    <row r="226" spans="1:7">
      <c r="A226" s="189" t="s">
        <v>157</v>
      </c>
      <c r="B226" s="271" t="s">
        <v>144</v>
      </c>
      <c r="C226" s="271" t="s">
        <v>406</v>
      </c>
      <c r="D226" s="273" t="s">
        <v>373</v>
      </c>
      <c r="E226" s="189" t="s">
        <v>161</v>
      </c>
      <c r="F226" s="195">
        <f t="shared" si="3"/>
        <v>1782.23086455977</v>
      </c>
      <c r="G226" s="195">
        <v>1782.23086455977</v>
      </c>
    </row>
    <row r="227" spans="1:7">
      <c r="A227" s="189" t="s">
        <v>157</v>
      </c>
      <c r="B227" s="271" t="s">
        <v>144</v>
      </c>
      <c r="C227" s="271" t="s">
        <v>398</v>
      </c>
      <c r="D227" s="273" t="s">
        <v>373</v>
      </c>
      <c r="E227" s="189" t="s">
        <v>161</v>
      </c>
      <c r="F227" s="195">
        <f t="shared" si="3"/>
        <v>451.17551327590098</v>
      </c>
      <c r="G227" s="195">
        <v>451.17551327590098</v>
      </c>
    </row>
    <row r="228" spans="1:7">
      <c r="A228" s="189" t="s">
        <v>157</v>
      </c>
      <c r="B228" s="271" t="s">
        <v>144</v>
      </c>
      <c r="C228" s="271" t="s">
        <v>399</v>
      </c>
      <c r="D228" s="273" t="s">
        <v>373</v>
      </c>
      <c r="E228" s="189" t="s">
        <v>161</v>
      </c>
      <c r="F228" s="195">
        <f t="shared" si="3"/>
        <v>115.900165712861</v>
      </c>
      <c r="G228" s="195">
        <v>115.900165712861</v>
      </c>
    </row>
    <row r="229" spans="1:7">
      <c r="A229" s="189" t="s">
        <v>157</v>
      </c>
      <c r="B229" s="271" t="s">
        <v>147</v>
      </c>
      <c r="C229" s="271" t="s">
        <v>120</v>
      </c>
      <c r="D229" s="273" t="s">
        <v>356</v>
      </c>
      <c r="E229" s="189" t="s">
        <v>161</v>
      </c>
      <c r="F229" s="195">
        <f t="shared" si="3"/>
        <v>24152.59</v>
      </c>
      <c r="G229" s="195">
        <v>24152.59</v>
      </c>
    </row>
    <row r="230" spans="1:7">
      <c r="A230" s="189" t="s">
        <v>157</v>
      </c>
      <c r="B230" s="271" t="s">
        <v>147</v>
      </c>
      <c r="C230" s="271" t="s">
        <v>424</v>
      </c>
      <c r="D230" s="273" t="s">
        <v>373</v>
      </c>
      <c r="E230" s="189" t="s">
        <v>161</v>
      </c>
      <c r="F230" s="195">
        <f t="shared" si="3"/>
        <v>501.75818542196998</v>
      </c>
      <c r="G230" s="195">
        <v>501.75818542196998</v>
      </c>
    </row>
    <row r="231" spans="1:7">
      <c r="A231" s="189" t="s">
        <v>157</v>
      </c>
      <c r="B231" s="271" t="s">
        <v>147</v>
      </c>
      <c r="C231" s="271" t="s">
        <v>425</v>
      </c>
      <c r="D231" s="273" t="s">
        <v>373</v>
      </c>
      <c r="E231" s="189" t="s">
        <v>161</v>
      </c>
      <c r="F231" s="195">
        <f t="shared" si="3"/>
        <v>1543.32987523254</v>
      </c>
      <c r="G231" s="195">
        <v>1543.32987523254</v>
      </c>
    </row>
    <row r="232" spans="1:7">
      <c r="A232" s="189" t="s">
        <v>157</v>
      </c>
      <c r="B232" s="271" t="s">
        <v>147</v>
      </c>
      <c r="C232" s="271" t="s">
        <v>426</v>
      </c>
      <c r="D232" s="273" t="s">
        <v>373</v>
      </c>
      <c r="E232" s="189" t="s">
        <v>161</v>
      </c>
      <c r="F232" s="195">
        <f t="shared" si="3"/>
        <v>394.606540075184</v>
      </c>
      <c r="G232" s="195">
        <v>394.606540075184</v>
      </c>
    </row>
    <row r="233" spans="1:7">
      <c r="A233" s="189" t="s">
        <v>157</v>
      </c>
      <c r="B233" s="271" t="s">
        <v>147</v>
      </c>
      <c r="C233" s="271" t="s">
        <v>427</v>
      </c>
      <c r="D233" s="273" t="s">
        <v>373</v>
      </c>
      <c r="E233" s="189" t="s">
        <v>161</v>
      </c>
      <c r="F233" s="195">
        <f t="shared" si="3"/>
        <v>101.794063079447</v>
      </c>
      <c r="G233" s="195">
        <v>101.794063079447</v>
      </c>
    </row>
    <row r="234" spans="1:7">
      <c r="A234" s="189" t="s">
        <v>157</v>
      </c>
      <c r="B234" s="271" t="s">
        <v>408</v>
      </c>
      <c r="C234" s="271" t="s">
        <v>409</v>
      </c>
      <c r="D234" s="273" t="s">
        <v>356</v>
      </c>
      <c r="E234" s="189" t="s">
        <v>161</v>
      </c>
      <c r="F234" s="195">
        <f t="shared" si="3"/>
        <v>22877.86</v>
      </c>
      <c r="G234" s="195">
        <v>22877.86</v>
      </c>
    </row>
    <row r="235" spans="1:7">
      <c r="A235" s="189" t="s">
        <v>157</v>
      </c>
      <c r="B235" s="271" t="s">
        <v>408</v>
      </c>
      <c r="C235" s="271" t="s">
        <v>400</v>
      </c>
      <c r="D235" s="273" t="s">
        <v>373</v>
      </c>
      <c r="E235" s="189" t="s">
        <v>161</v>
      </c>
      <c r="F235" s="195">
        <f t="shared" si="3"/>
        <v>484.05295011198302</v>
      </c>
      <c r="G235" s="195">
        <v>484.05295011198302</v>
      </c>
    </row>
    <row r="236" spans="1:7">
      <c r="A236" s="189" t="s">
        <v>157</v>
      </c>
      <c r="B236" s="271" t="s">
        <v>408</v>
      </c>
      <c r="C236" s="271" t="s">
        <v>401</v>
      </c>
      <c r="D236" s="273" t="s">
        <v>373</v>
      </c>
      <c r="E236" s="189" t="s">
        <v>161</v>
      </c>
      <c r="F236" s="195">
        <f t="shared" si="3"/>
        <v>1375.86402254069</v>
      </c>
      <c r="G236" s="195">
        <v>1375.86402254069</v>
      </c>
    </row>
    <row r="237" spans="1:7">
      <c r="A237" s="189" t="s">
        <v>157</v>
      </c>
      <c r="B237" s="271" t="s">
        <v>408</v>
      </c>
      <c r="C237" s="271" t="s">
        <v>397</v>
      </c>
      <c r="D237" s="273" t="s">
        <v>373</v>
      </c>
      <c r="E237" s="189" t="s">
        <v>161</v>
      </c>
      <c r="F237" s="195">
        <f t="shared" si="3"/>
        <v>351.78800738688699</v>
      </c>
      <c r="G237" s="195">
        <v>351.78800738688699</v>
      </c>
    </row>
    <row r="238" spans="1:7">
      <c r="A238" s="189" t="s">
        <v>157</v>
      </c>
      <c r="B238" s="271" t="s">
        <v>408</v>
      </c>
      <c r="C238" s="271" t="s">
        <v>393</v>
      </c>
      <c r="D238" s="273" t="s">
        <v>373</v>
      </c>
      <c r="E238" s="189" t="s">
        <v>161</v>
      </c>
      <c r="F238" s="195">
        <f t="shared" si="3"/>
        <v>90.748446814163003</v>
      </c>
      <c r="G238" s="195">
        <v>90.748446814163003</v>
      </c>
    </row>
    <row r="239" spans="1:7">
      <c r="A239" s="189" t="s">
        <v>157</v>
      </c>
      <c r="B239" s="271" t="s">
        <v>410</v>
      </c>
      <c r="C239" s="271" t="s">
        <v>411</v>
      </c>
      <c r="D239" s="273" t="s">
        <v>356</v>
      </c>
      <c r="E239" s="189" t="s">
        <v>161</v>
      </c>
      <c r="F239" s="195">
        <f t="shared" si="3"/>
        <v>23141.919999999998</v>
      </c>
      <c r="G239" s="195">
        <v>23141.919999999998</v>
      </c>
    </row>
    <row r="240" spans="1:7">
      <c r="A240" s="189" t="s">
        <v>157</v>
      </c>
      <c r="B240" s="271" t="s">
        <v>410</v>
      </c>
      <c r="C240" s="271" t="s">
        <v>391</v>
      </c>
      <c r="D240" s="273" t="s">
        <v>373</v>
      </c>
      <c r="E240" s="189" t="s">
        <v>161</v>
      </c>
      <c r="F240" s="195">
        <f t="shared" si="3"/>
        <v>451.72352838447199</v>
      </c>
      <c r="G240" s="195">
        <v>451.72352838447199</v>
      </c>
    </row>
    <row r="241" spans="1:7">
      <c r="A241" s="189" t="s">
        <v>157</v>
      </c>
      <c r="B241" s="271" t="s">
        <v>410</v>
      </c>
      <c r="C241" s="271" t="s">
        <v>428</v>
      </c>
      <c r="D241" s="273" t="s">
        <v>373</v>
      </c>
      <c r="E241" s="189" t="s">
        <v>161</v>
      </c>
      <c r="F241" s="195">
        <f t="shared" si="3"/>
        <v>1544.86971510074</v>
      </c>
      <c r="G241" s="195">
        <v>1544.86971510074</v>
      </c>
    </row>
    <row r="242" spans="1:7">
      <c r="A242" s="189" t="s">
        <v>157</v>
      </c>
      <c r="B242" s="271" t="s">
        <v>410</v>
      </c>
      <c r="C242" s="271" t="s">
        <v>429</v>
      </c>
      <c r="D242" s="273" t="s">
        <v>373</v>
      </c>
      <c r="E242" s="189" t="s">
        <v>161</v>
      </c>
      <c r="F242" s="195">
        <f t="shared" si="3"/>
        <v>395.000254272267</v>
      </c>
      <c r="G242" s="195">
        <v>395.000254272267</v>
      </c>
    </row>
    <row r="243" spans="1:7">
      <c r="A243" s="189" t="s">
        <v>157</v>
      </c>
      <c r="B243" s="271" t="s">
        <v>410</v>
      </c>
      <c r="C243" s="271" t="s">
        <v>430</v>
      </c>
      <c r="D243" s="273" t="s">
        <v>373</v>
      </c>
      <c r="E243" s="189" t="s">
        <v>161</v>
      </c>
      <c r="F243" s="195">
        <f t="shared" si="3"/>
        <v>101.895626950653</v>
      </c>
      <c r="G243" s="195">
        <v>101.895626950653</v>
      </c>
    </row>
    <row r="244" spans="1:7">
      <c r="A244" s="189" t="s">
        <v>157</v>
      </c>
      <c r="B244" s="271" t="s">
        <v>412</v>
      </c>
      <c r="C244" s="271" t="s">
        <v>413</v>
      </c>
      <c r="D244" s="273" t="s">
        <v>356</v>
      </c>
      <c r="E244" s="189" t="s">
        <v>161</v>
      </c>
      <c r="F244" s="195">
        <f t="shared" si="3"/>
        <v>23101.919999999998</v>
      </c>
      <c r="G244" s="195">
        <v>23101.919999999998</v>
      </c>
    </row>
    <row r="245" spans="1:7">
      <c r="A245" s="189" t="s">
        <v>157</v>
      </c>
      <c r="B245" s="271" t="s">
        <v>412</v>
      </c>
      <c r="C245" s="271" t="s">
        <v>425</v>
      </c>
      <c r="D245" s="273" t="s">
        <v>373</v>
      </c>
      <c r="E245" s="189" t="s">
        <v>161</v>
      </c>
      <c r="F245" s="195">
        <f t="shared" si="3"/>
        <v>1543.90880341052</v>
      </c>
      <c r="G245" s="195">
        <v>1543.90880341052</v>
      </c>
    </row>
    <row r="246" spans="1:7">
      <c r="A246" s="189" t="s">
        <v>157</v>
      </c>
      <c r="B246" s="271" t="s">
        <v>412</v>
      </c>
      <c r="C246" s="271" t="s">
        <v>426</v>
      </c>
      <c r="D246" s="273" t="s">
        <v>373</v>
      </c>
      <c r="E246" s="189" t="s">
        <v>161</v>
      </c>
      <c r="F246" s="195">
        <f t="shared" si="3"/>
        <v>394.75456341674698</v>
      </c>
      <c r="G246" s="195">
        <v>394.75456341674698</v>
      </c>
    </row>
    <row r="247" spans="1:7">
      <c r="A247" s="189" t="s">
        <v>157</v>
      </c>
      <c r="B247" s="271" t="s">
        <v>412</v>
      </c>
      <c r="C247" s="271" t="s">
        <v>427</v>
      </c>
      <c r="D247" s="273" t="s">
        <v>373</v>
      </c>
      <c r="E247" s="189" t="s">
        <v>161</v>
      </c>
      <c r="F247" s="195">
        <f t="shared" si="3"/>
        <v>105.62518971004801</v>
      </c>
      <c r="G247" s="195">
        <v>105.62518971004801</v>
      </c>
    </row>
    <row r="248" spans="1:7">
      <c r="A248" s="189" t="s">
        <v>157</v>
      </c>
      <c r="B248" s="271" t="s">
        <v>412</v>
      </c>
      <c r="C248" s="271" t="s">
        <v>431</v>
      </c>
      <c r="D248" s="273" t="s">
        <v>373</v>
      </c>
      <c r="E248" s="189" t="s">
        <v>161</v>
      </c>
      <c r="F248" s="195">
        <f t="shared" si="3"/>
        <v>487.51673236585202</v>
      </c>
      <c r="G248" s="195">
        <v>487.51673236585202</v>
      </c>
    </row>
    <row r="249" spans="1:7">
      <c r="A249" s="189" t="s">
        <v>157</v>
      </c>
      <c r="B249" s="271" t="s">
        <v>230</v>
      </c>
      <c r="C249" s="271" t="s">
        <v>158</v>
      </c>
      <c r="D249" s="273" t="s">
        <v>356</v>
      </c>
      <c r="E249" s="189" t="s">
        <v>161</v>
      </c>
      <c r="F249" s="195">
        <f t="shared" si="3"/>
        <v>24079.41</v>
      </c>
      <c r="G249" s="195">
        <v>24079.41</v>
      </c>
    </row>
    <row r="250" spans="1:7">
      <c r="A250" s="189" t="s">
        <v>157</v>
      </c>
      <c r="B250" s="271" t="s">
        <v>230</v>
      </c>
      <c r="C250" s="271" t="s">
        <v>432</v>
      </c>
      <c r="D250" s="273" t="s">
        <v>373</v>
      </c>
      <c r="E250" s="189" t="s">
        <v>161</v>
      </c>
      <c r="F250" s="195">
        <f t="shared" si="3"/>
        <v>556.09984940398294</v>
      </c>
      <c r="G250" s="195">
        <v>556.09984940398294</v>
      </c>
    </row>
    <row r="251" spans="1:7">
      <c r="A251" s="189" t="s">
        <v>157</v>
      </c>
      <c r="B251" s="271" t="s">
        <v>230</v>
      </c>
      <c r="C251" s="271" t="s">
        <v>433</v>
      </c>
      <c r="D251" s="273" t="s">
        <v>373</v>
      </c>
      <c r="E251" s="189" t="s">
        <v>161</v>
      </c>
      <c r="F251" s="195">
        <f t="shared" si="3"/>
        <v>1958.6189402043899</v>
      </c>
      <c r="G251" s="195">
        <v>1958.6189402043899</v>
      </c>
    </row>
    <row r="252" spans="1:7">
      <c r="A252" s="189" t="s">
        <v>157</v>
      </c>
      <c r="B252" s="271" t="s">
        <v>230</v>
      </c>
      <c r="C252" s="271" t="s">
        <v>381</v>
      </c>
      <c r="D252" s="273" t="s">
        <v>373</v>
      </c>
      <c r="E252" s="189" t="s">
        <v>161</v>
      </c>
      <c r="F252" s="195">
        <f t="shared" si="3"/>
        <v>450.28803873514897</v>
      </c>
      <c r="G252" s="195">
        <v>450.28803873514897</v>
      </c>
    </row>
    <row r="253" spans="1:7">
      <c r="A253" s="189" t="s">
        <v>157</v>
      </c>
      <c r="B253" s="271" t="s">
        <v>230</v>
      </c>
      <c r="C253" s="271" t="s">
        <v>382</v>
      </c>
      <c r="D253" s="273" t="s">
        <v>373</v>
      </c>
      <c r="E253" s="189" t="s">
        <v>161</v>
      </c>
      <c r="F253" s="195">
        <f t="shared" si="3"/>
        <v>135.53317259892401</v>
      </c>
      <c r="G253" s="195">
        <v>135.53317259892401</v>
      </c>
    </row>
    <row r="254" spans="1:7">
      <c r="A254" s="189" t="s">
        <v>157</v>
      </c>
      <c r="B254" s="271" t="s">
        <v>150</v>
      </c>
      <c r="C254" s="271" t="s">
        <v>414</v>
      </c>
      <c r="D254" s="273" t="s">
        <v>356</v>
      </c>
      <c r="E254" s="189" t="s">
        <v>161</v>
      </c>
      <c r="F254" s="195">
        <f t="shared" si="3"/>
        <v>24771.22</v>
      </c>
      <c r="G254" s="195">
        <v>24771.22</v>
      </c>
    </row>
    <row r="255" spans="1:7">
      <c r="A255" s="189" t="s">
        <v>157</v>
      </c>
      <c r="B255" s="271" t="s">
        <v>150</v>
      </c>
      <c r="C255" s="271" t="s">
        <v>375</v>
      </c>
      <c r="D255" s="273" t="s">
        <v>373</v>
      </c>
      <c r="E255" s="189" t="s">
        <v>161</v>
      </c>
      <c r="F255" s="195">
        <f t="shared" si="3"/>
        <v>482.75642753974398</v>
      </c>
      <c r="G255" s="195">
        <v>482.75642753974398</v>
      </c>
    </row>
    <row r="256" spans="1:7">
      <c r="A256" s="189" t="s">
        <v>157</v>
      </c>
      <c r="B256" s="271" t="s">
        <v>150</v>
      </c>
      <c r="C256" s="271" t="s">
        <v>434</v>
      </c>
      <c r="D256" s="273" t="s">
        <v>373</v>
      </c>
      <c r="E256" s="189" t="s">
        <v>161</v>
      </c>
      <c r="F256" s="195">
        <f t="shared" si="3"/>
        <v>1915.09474805016</v>
      </c>
      <c r="G256" s="195">
        <v>1915.09474805016</v>
      </c>
    </row>
    <row r="257" spans="1:10">
      <c r="A257" s="189" t="s">
        <v>157</v>
      </c>
      <c r="B257" s="271" t="s">
        <v>150</v>
      </c>
      <c r="C257" s="271" t="s">
        <v>435</v>
      </c>
      <c r="D257" s="273" t="s">
        <v>373</v>
      </c>
      <c r="E257" s="189" t="s">
        <v>161</v>
      </c>
      <c r="F257" s="195">
        <f t="shared" si="3"/>
        <v>489.569522283249</v>
      </c>
      <c r="G257" s="195">
        <v>489.569522283249</v>
      </c>
    </row>
    <row r="258" spans="1:10">
      <c r="A258" s="189" t="s">
        <v>157</v>
      </c>
      <c r="B258" s="271" t="s">
        <v>150</v>
      </c>
      <c r="C258" s="271" t="s">
        <v>436</v>
      </c>
      <c r="D258" s="273" t="s">
        <v>373</v>
      </c>
      <c r="E258" s="189" t="s">
        <v>161</v>
      </c>
      <c r="F258" s="195">
        <f t="shared" si="3"/>
        <v>143.34751340333401</v>
      </c>
      <c r="G258" s="195">
        <v>143.34751340333401</v>
      </c>
    </row>
    <row r="259" spans="1:10">
      <c r="A259" s="189" t="s">
        <v>157</v>
      </c>
      <c r="B259" s="271" t="s">
        <v>415</v>
      </c>
      <c r="C259" s="271" t="s">
        <v>416</v>
      </c>
      <c r="D259" s="273" t="s">
        <v>356</v>
      </c>
      <c r="E259" s="189" t="s">
        <v>161</v>
      </c>
      <c r="F259" s="195">
        <f t="shared" ref="F259:F268" si="4">G259</f>
        <v>22237.37</v>
      </c>
      <c r="G259" s="195">
        <v>22237.37</v>
      </c>
    </row>
    <row r="260" spans="1:10">
      <c r="A260" s="189" t="s">
        <v>157</v>
      </c>
      <c r="B260" s="271" t="s">
        <v>415</v>
      </c>
      <c r="C260" s="271" t="s">
        <v>437</v>
      </c>
      <c r="D260" s="273" t="s">
        <v>373</v>
      </c>
      <c r="E260" s="189" t="s">
        <v>161</v>
      </c>
      <c r="F260" s="195">
        <f t="shared" si="4"/>
        <v>361.66466359542397</v>
      </c>
      <c r="G260" s="195">
        <v>361.66466359542397</v>
      </c>
    </row>
    <row r="261" spans="1:10">
      <c r="A261" s="189" t="s">
        <v>157</v>
      </c>
      <c r="B261" s="271" t="s">
        <v>415</v>
      </c>
      <c r="C261" s="271" t="s">
        <v>438</v>
      </c>
      <c r="D261" s="273" t="s">
        <v>373</v>
      </c>
      <c r="E261" s="189" t="s">
        <v>161</v>
      </c>
      <c r="F261" s="195">
        <f t="shared" si="4"/>
        <v>1455.26168785192</v>
      </c>
      <c r="G261" s="195">
        <v>1455.26168785192</v>
      </c>
    </row>
    <row r="262" spans="1:10">
      <c r="A262" s="189" t="s">
        <v>157</v>
      </c>
      <c r="B262" s="271" t="s">
        <v>415</v>
      </c>
      <c r="C262" s="271" t="s">
        <v>435</v>
      </c>
      <c r="D262" s="273" t="s">
        <v>373</v>
      </c>
      <c r="E262" s="189" t="s">
        <v>161</v>
      </c>
      <c r="F262" s="195">
        <f t="shared" si="4"/>
        <v>372.01907114212298</v>
      </c>
      <c r="G262" s="195">
        <v>372.01907114212298</v>
      </c>
    </row>
    <row r="263" spans="1:10">
      <c r="A263" s="189" t="s">
        <v>157</v>
      </c>
      <c r="B263" s="271" t="s">
        <v>415</v>
      </c>
      <c r="C263" s="271" t="s">
        <v>436</v>
      </c>
      <c r="D263" s="273" t="s">
        <v>373</v>
      </c>
      <c r="E263" s="189" t="s">
        <v>161</v>
      </c>
      <c r="F263" s="195">
        <f t="shared" si="4"/>
        <v>108.928367391276</v>
      </c>
      <c r="G263" s="195">
        <v>108.928367391276</v>
      </c>
    </row>
    <row r="264" spans="1:10" ht="24">
      <c r="A264" t="s">
        <v>157</v>
      </c>
      <c r="B264" s="40">
        <v>2015.11</v>
      </c>
      <c r="C264" s="40" t="s">
        <v>634</v>
      </c>
      <c r="D264" s="197" t="s">
        <v>635</v>
      </c>
      <c r="E264" s="189" t="s">
        <v>254</v>
      </c>
      <c r="F264" s="195">
        <f t="shared" si="4"/>
        <v>990873</v>
      </c>
      <c r="G264" s="195">
        <v>990873</v>
      </c>
      <c r="J264" t="s">
        <v>636</v>
      </c>
    </row>
    <row r="265" spans="1:10" ht="24">
      <c r="A265" s="189" t="s">
        <v>157</v>
      </c>
      <c r="B265" s="190">
        <v>2015.12</v>
      </c>
      <c r="C265" s="190" t="s">
        <v>637</v>
      </c>
      <c r="D265" s="198" t="s">
        <v>638</v>
      </c>
      <c r="E265" s="189" t="s">
        <v>254</v>
      </c>
      <c r="F265" s="195">
        <f t="shared" si="4"/>
        <v>2324270</v>
      </c>
      <c r="G265" s="195">
        <v>2324270</v>
      </c>
      <c r="J265" t="s">
        <v>636</v>
      </c>
    </row>
    <row r="266" spans="1:10">
      <c r="A266" s="189" t="s">
        <v>157</v>
      </c>
      <c r="B266" s="190">
        <v>2015.12</v>
      </c>
      <c r="C266" s="190" t="s">
        <v>639</v>
      </c>
      <c r="D266" s="198" t="s">
        <v>640</v>
      </c>
      <c r="E266" s="189" t="s">
        <v>254</v>
      </c>
      <c r="F266" s="195">
        <f t="shared" si="4"/>
        <v>1162135</v>
      </c>
      <c r="G266" s="195">
        <v>1162135</v>
      </c>
    </row>
    <row r="267" spans="1:10">
      <c r="A267" s="189" t="s">
        <v>157</v>
      </c>
      <c r="B267" s="190">
        <v>2015.12</v>
      </c>
      <c r="C267" s="190" t="s">
        <v>634</v>
      </c>
      <c r="D267" s="198" t="s">
        <v>641</v>
      </c>
      <c r="E267" s="189" t="s">
        <v>254</v>
      </c>
      <c r="F267" s="195">
        <f t="shared" si="4"/>
        <v>3070483</v>
      </c>
      <c r="G267" s="195">
        <v>3070483</v>
      </c>
      <c r="J267" t="s">
        <v>597</v>
      </c>
    </row>
    <row r="268" spans="1:10">
      <c r="A268" s="189" t="s">
        <v>157</v>
      </c>
      <c r="B268" s="190">
        <v>2015.12</v>
      </c>
      <c r="C268" s="190" t="s">
        <v>634</v>
      </c>
      <c r="D268" s="198" t="s">
        <v>642</v>
      </c>
      <c r="E268" s="189" t="s">
        <v>254</v>
      </c>
      <c r="F268" s="195">
        <f t="shared" si="4"/>
        <v>3070483</v>
      </c>
      <c r="G268" s="195">
        <v>3070483</v>
      </c>
      <c r="J268" t="s">
        <v>597</v>
      </c>
    </row>
    <row r="269" spans="1:10">
      <c r="F269" s="195"/>
      <c r="G269" s="195"/>
    </row>
    <row r="270" spans="1:10">
      <c r="F270" s="195"/>
      <c r="G270" s="195"/>
    </row>
  </sheetData>
  <autoFilter ref="A1:K270" xr:uid="{00000000-0009-0000-0000-000004000000}"/>
  <phoneticPr fontId="46"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0000"/>
  </sheetPr>
  <dimension ref="A1:Q77"/>
  <sheetViews>
    <sheetView topLeftCell="A40" workbookViewId="0">
      <selection activeCell="H78" sqref="H78"/>
    </sheetView>
  </sheetViews>
  <sheetFormatPr defaultColWidth="8.77734375" defaultRowHeight="14.4"/>
  <cols>
    <col min="1" max="1" width="6.33203125" customWidth="1"/>
    <col min="2" max="2" width="12.21875" customWidth="1"/>
    <col min="3" max="4" width="15.21875" customWidth="1"/>
    <col min="5" max="5" width="17.109375" customWidth="1"/>
    <col min="6" max="6" width="17.33203125" style="105" customWidth="1"/>
    <col min="7" max="7" width="15.44140625" style="32" customWidth="1"/>
    <col min="8" max="8" width="15.109375" style="149" customWidth="1"/>
    <col min="9" max="9" width="19.77734375" style="149" customWidth="1"/>
    <col min="10" max="12" width="15.109375" style="149" customWidth="1"/>
    <col min="13" max="13" width="17.77734375" style="149" customWidth="1"/>
    <col min="14" max="14" width="40.44140625" customWidth="1"/>
    <col min="15" max="15" width="35.44140625" customWidth="1"/>
    <col min="16" max="16" width="60.33203125" customWidth="1"/>
    <col min="17" max="17" width="43.44140625" customWidth="1"/>
    <col min="18" max="18" width="8.88671875" customWidth="1"/>
  </cols>
  <sheetData>
    <row r="1" spans="1:17" ht="18" customHeight="1">
      <c r="A1" s="33" t="s">
        <v>57</v>
      </c>
      <c r="B1" s="164" t="s">
        <v>58</v>
      </c>
      <c r="C1" s="164" t="s">
        <v>448</v>
      </c>
      <c r="D1" s="164"/>
      <c r="E1" s="164" t="s">
        <v>59</v>
      </c>
      <c r="F1" s="165" t="s">
        <v>643</v>
      </c>
      <c r="G1" s="166" t="s">
        <v>644</v>
      </c>
      <c r="H1" s="167" t="s">
        <v>645</v>
      </c>
      <c r="I1" s="167" t="s">
        <v>646</v>
      </c>
      <c r="J1" s="167" t="s">
        <v>647</v>
      </c>
      <c r="K1" s="167"/>
      <c r="L1" s="167"/>
      <c r="M1" s="176" t="s">
        <v>648</v>
      </c>
      <c r="N1" s="177" t="s">
        <v>649</v>
      </c>
      <c r="O1" s="178" t="s">
        <v>650</v>
      </c>
      <c r="P1" s="35" t="s">
        <v>67</v>
      </c>
      <c r="Q1" s="178" t="s">
        <v>651</v>
      </c>
    </row>
    <row r="2" spans="1:17" ht="57.6">
      <c r="A2" s="36" t="s">
        <v>69</v>
      </c>
      <c r="B2" s="168">
        <v>42487</v>
      </c>
      <c r="C2" s="169" t="s">
        <v>449</v>
      </c>
      <c r="D2" s="169" t="str">
        <f>B2&amp;C2&amp;A2</f>
        <v>424879103-2016040063专项</v>
      </c>
      <c r="E2" s="170" t="s">
        <v>450</v>
      </c>
      <c r="F2" s="171" t="s">
        <v>254</v>
      </c>
      <c r="G2" s="37">
        <v>16752.14</v>
      </c>
      <c r="H2" s="172">
        <v>16752.14</v>
      </c>
      <c r="I2" s="172">
        <v>16752.14</v>
      </c>
      <c r="J2" s="172">
        <f>G2-H2</f>
        <v>0</v>
      </c>
      <c r="K2" s="172">
        <f>VLOOKUP(D2,[1]Sheet2!$C$1:$E$73,3,0)</f>
        <v>16752.14</v>
      </c>
      <c r="L2" s="172">
        <f>K2-H2</f>
        <v>0</v>
      </c>
      <c r="M2" s="172"/>
      <c r="N2" t="s">
        <v>652</v>
      </c>
      <c r="O2" s="38" t="s">
        <v>653</v>
      </c>
      <c r="P2" t="s">
        <v>654</v>
      </c>
      <c r="Q2" t="s">
        <v>655</v>
      </c>
    </row>
    <row r="3" spans="1:17" ht="57.6">
      <c r="A3" s="36" t="s">
        <v>69</v>
      </c>
      <c r="B3" s="168">
        <v>42704</v>
      </c>
      <c r="C3" s="169" t="s">
        <v>453</v>
      </c>
      <c r="D3" s="169" t="str">
        <f t="shared" ref="D3:D66" si="0">B3&amp;C3&amp;A3</f>
        <v>427049103-2016110197专项</v>
      </c>
      <c r="E3" s="170" t="s">
        <v>454</v>
      </c>
      <c r="F3" s="171" t="s">
        <v>254</v>
      </c>
      <c r="G3" s="37">
        <v>64401.7</v>
      </c>
      <c r="H3" s="172">
        <v>64401.7</v>
      </c>
      <c r="I3" s="172">
        <v>64401.7</v>
      </c>
      <c r="J3" s="172">
        <f t="shared" ref="J3:J66" si="1">G3-H3</f>
        <v>0</v>
      </c>
      <c r="K3" s="172">
        <f>VLOOKUP(D3,[1]Sheet2!$C$1:$E$73,3,0)</f>
        <v>64401.7</v>
      </c>
      <c r="L3" s="172">
        <f t="shared" ref="L3:L39" si="2">K3-H3</f>
        <v>0</v>
      </c>
      <c r="M3" s="172"/>
      <c r="N3" t="s">
        <v>652</v>
      </c>
      <c r="O3" s="38" t="s">
        <v>653</v>
      </c>
      <c r="P3" t="s">
        <v>656</v>
      </c>
    </row>
    <row r="4" spans="1:17" ht="57.6">
      <c r="A4" s="36" t="s">
        <v>69</v>
      </c>
      <c r="B4" s="168" t="s">
        <v>657</v>
      </c>
      <c r="C4" s="169" t="s">
        <v>451</v>
      </c>
      <c r="D4" s="169" t="str">
        <f t="shared" si="0"/>
        <v>2016-09-309103-2016090171专项</v>
      </c>
      <c r="E4" s="170" t="s">
        <v>452</v>
      </c>
      <c r="F4" s="171" t="s">
        <v>254</v>
      </c>
      <c r="G4" s="37">
        <v>16410.259999999998</v>
      </c>
      <c r="H4" s="172">
        <v>16410.259999999998</v>
      </c>
      <c r="I4" s="172">
        <v>16410.259999999998</v>
      </c>
      <c r="J4" s="172">
        <f t="shared" si="1"/>
        <v>0</v>
      </c>
      <c r="K4" s="172">
        <f>VLOOKUP(D4,[1]Sheet2!$C$1:$E$73,3,0)</f>
        <v>16410.259999999998</v>
      </c>
      <c r="L4" s="172">
        <f t="shared" si="2"/>
        <v>0</v>
      </c>
      <c r="M4" s="172"/>
      <c r="N4" t="s">
        <v>652</v>
      </c>
      <c r="O4" s="38" t="s">
        <v>653</v>
      </c>
      <c r="P4" t="s">
        <v>658</v>
      </c>
      <c r="Q4" t="s">
        <v>659</v>
      </c>
    </row>
    <row r="5" spans="1:17" ht="24">
      <c r="A5" s="36" t="s">
        <v>69</v>
      </c>
      <c r="B5" s="168">
        <v>42305</v>
      </c>
      <c r="C5" s="169" t="s">
        <v>457</v>
      </c>
      <c r="D5" s="169" t="str">
        <f t="shared" si="0"/>
        <v>423059103-2015100099专项</v>
      </c>
      <c r="E5" s="170" t="s">
        <v>458</v>
      </c>
      <c r="F5" s="173" t="s">
        <v>72</v>
      </c>
      <c r="G5" s="37">
        <v>9790.2999999999993</v>
      </c>
      <c r="H5" s="172">
        <v>9790.2999999999993</v>
      </c>
      <c r="I5" s="172">
        <v>9790.2999999999993</v>
      </c>
      <c r="J5" s="172">
        <f t="shared" si="1"/>
        <v>0</v>
      </c>
      <c r="K5" s="172">
        <f>VLOOKUP(D5,[1]Sheet2!$C$1:$E$73,3,0)</f>
        <v>9790.2999999999993</v>
      </c>
      <c r="L5" s="172">
        <f t="shared" si="2"/>
        <v>0</v>
      </c>
      <c r="M5" s="172"/>
    </row>
    <row r="6" spans="1:17" ht="24">
      <c r="A6" s="36" t="s">
        <v>69</v>
      </c>
      <c r="B6" s="168">
        <v>42354</v>
      </c>
      <c r="C6" s="169" t="s">
        <v>459</v>
      </c>
      <c r="D6" s="169" t="str">
        <f t="shared" si="0"/>
        <v>423549103-2015120016专项</v>
      </c>
      <c r="E6" s="170" t="s">
        <v>460</v>
      </c>
      <c r="F6" s="173" t="s">
        <v>72</v>
      </c>
      <c r="G6" s="37">
        <v>3333.34</v>
      </c>
      <c r="H6" s="172">
        <v>3333.34</v>
      </c>
      <c r="I6" s="172">
        <v>3333.34</v>
      </c>
      <c r="J6" s="172">
        <f t="shared" si="1"/>
        <v>0</v>
      </c>
      <c r="K6" s="172">
        <f>VLOOKUP(D6,[1]Sheet2!$C$1:$E$73,3,0)</f>
        <v>3333.34</v>
      </c>
      <c r="L6" s="172">
        <f t="shared" si="2"/>
        <v>0</v>
      </c>
      <c r="M6" s="172"/>
    </row>
    <row r="7" spans="1:17" ht="24">
      <c r="A7" s="36" t="s">
        <v>69</v>
      </c>
      <c r="B7" s="168">
        <v>42361</v>
      </c>
      <c r="C7" s="169" t="s">
        <v>461</v>
      </c>
      <c r="D7" s="169" t="str">
        <f t="shared" si="0"/>
        <v>423619103-2015120034专项</v>
      </c>
      <c r="E7" s="170" t="s">
        <v>462</v>
      </c>
      <c r="F7" s="173" t="s">
        <v>72</v>
      </c>
      <c r="G7" s="37">
        <v>50854.69</v>
      </c>
      <c r="H7" s="172">
        <v>50854.69</v>
      </c>
      <c r="I7" s="172">
        <v>50854.69</v>
      </c>
      <c r="J7" s="172">
        <f t="shared" si="1"/>
        <v>0</v>
      </c>
      <c r="K7" s="172">
        <f>VLOOKUP(D7,[1]Sheet2!$C$1:$E$73,3,0)</f>
        <v>50854.69</v>
      </c>
      <c r="L7" s="172">
        <f t="shared" si="2"/>
        <v>0</v>
      </c>
      <c r="M7" s="172"/>
      <c r="N7" t="s">
        <v>660</v>
      </c>
      <c r="O7" t="s">
        <v>84</v>
      </c>
      <c r="P7" t="s">
        <v>661</v>
      </c>
      <c r="Q7" t="s">
        <v>662</v>
      </c>
    </row>
    <row r="8" spans="1:17" ht="24">
      <c r="A8" s="36" t="s">
        <v>69</v>
      </c>
      <c r="B8" s="168">
        <v>42391</v>
      </c>
      <c r="C8" s="169" t="s">
        <v>463</v>
      </c>
      <c r="D8" s="169" t="str">
        <f t="shared" si="0"/>
        <v>423919103-2016010050专项</v>
      </c>
      <c r="E8" s="170" t="s">
        <v>464</v>
      </c>
      <c r="F8" s="173" t="s">
        <v>72</v>
      </c>
      <c r="G8" s="37">
        <v>12170.95</v>
      </c>
      <c r="H8" s="172">
        <v>12170.95</v>
      </c>
      <c r="I8" s="172">
        <v>12170.95</v>
      </c>
      <c r="J8" s="172">
        <f t="shared" si="1"/>
        <v>0</v>
      </c>
      <c r="K8" s="172">
        <f>VLOOKUP(D8,[1]Sheet2!$C$1:$E$73,3,0)</f>
        <v>12170.95</v>
      </c>
      <c r="L8" s="172">
        <f t="shared" si="2"/>
        <v>0</v>
      </c>
      <c r="M8" s="172"/>
      <c r="N8" t="s">
        <v>663</v>
      </c>
      <c r="O8" t="s">
        <v>84</v>
      </c>
      <c r="P8" t="s">
        <v>661</v>
      </c>
      <c r="Q8" t="s">
        <v>662</v>
      </c>
    </row>
    <row r="9" spans="1:17" ht="24">
      <c r="A9" s="36" t="s">
        <v>69</v>
      </c>
      <c r="B9" s="168">
        <v>42693</v>
      </c>
      <c r="C9" s="169" t="s">
        <v>465</v>
      </c>
      <c r="D9" s="169" t="str">
        <f t="shared" si="0"/>
        <v>426939101-2016110020专项</v>
      </c>
      <c r="E9" s="170" t="s">
        <v>466</v>
      </c>
      <c r="F9" s="173" t="s">
        <v>72</v>
      </c>
      <c r="G9" s="37">
        <v>3632.48</v>
      </c>
      <c r="H9" s="172">
        <v>3632.48</v>
      </c>
      <c r="I9" s="172">
        <v>3632.48</v>
      </c>
      <c r="J9" s="172">
        <f t="shared" si="1"/>
        <v>0</v>
      </c>
      <c r="K9" s="172">
        <f>VLOOKUP(D9,[1]Sheet2!$C$1:$E$73,3,0)</f>
        <v>3632.48</v>
      </c>
      <c r="L9" s="172">
        <f t="shared" si="2"/>
        <v>0</v>
      </c>
      <c r="M9" s="172"/>
    </row>
    <row r="10" spans="1:17" ht="36">
      <c r="A10" s="36" t="s">
        <v>69</v>
      </c>
      <c r="B10" s="168" t="s">
        <v>664</v>
      </c>
      <c r="C10" s="169" t="s">
        <v>455</v>
      </c>
      <c r="D10" s="169" t="str">
        <f t="shared" si="0"/>
        <v>2015-04-309103-2015040069专项</v>
      </c>
      <c r="E10" s="170" t="s">
        <v>456</v>
      </c>
      <c r="F10" s="173" t="s">
        <v>72</v>
      </c>
      <c r="G10" s="37">
        <v>3076.92</v>
      </c>
      <c r="H10" s="172">
        <v>3076.92</v>
      </c>
      <c r="I10" s="172">
        <v>3076.92</v>
      </c>
      <c r="J10" s="172">
        <f t="shared" si="1"/>
        <v>0</v>
      </c>
      <c r="K10" s="172">
        <f>VLOOKUP(D10,[1]Sheet2!$C$1:$E$73,3,0)</f>
        <v>3076.92</v>
      </c>
      <c r="L10" s="172">
        <f t="shared" si="2"/>
        <v>0</v>
      </c>
      <c r="M10" s="172"/>
    </row>
    <row r="11" spans="1:17" ht="36">
      <c r="A11" s="36" t="s">
        <v>69</v>
      </c>
      <c r="B11" s="168" t="s">
        <v>665</v>
      </c>
      <c r="C11" s="169" t="s">
        <v>467</v>
      </c>
      <c r="D11" s="169" t="str">
        <f t="shared" si="0"/>
        <v>2017-03-319101-2017030055专项</v>
      </c>
      <c r="E11" s="170" t="s">
        <v>468</v>
      </c>
      <c r="F11" s="173" t="s">
        <v>72</v>
      </c>
      <c r="G11" s="37">
        <v>7179.49</v>
      </c>
      <c r="H11" s="172">
        <v>7179.49</v>
      </c>
      <c r="I11" s="172">
        <v>7179.49</v>
      </c>
      <c r="J11" s="172">
        <f t="shared" si="1"/>
        <v>0</v>
      </c>
      <c r="K11" s="172">
        <f>VLOOKUP(D11,[1]Sheet2!$C$1:$E$73,3,0)</f>
        <v>7179.49</v>
      </c>
      <c r="L11" s="172">
        <f t="shared" si="2"/>
        <v>0</v>
      </c>
      <c r="M11" s="172"/>
    </row>
    <row r="12" spans="1:17" ht="36">
      <c r="A12" s="36" t="s">
        <v>69</v>
      </c>
      <c r="B12" s="168" t="s">
        <v>666</v>
      </c>
      <c r="C12" s="169" t="s">
        <v>469</v>
      </c>
      <c r="D12" s="169" t="str">
        <f t="shared" si="0"/>
        <v>2017-04-279103-2017040060专项</v>
      </c>
      <c r="E12" s="170" t="s">
        <v>470</v>
      </c>
      <c r="F12" s="173" t="s">
        <v>72</v>
      </c>
      <c r="G12" s="37">
        <v>28446.6</v>
      </c>
      <c r="H12" s="172">
        <v>28446.6</v>
      </c>
      <c r="I12" s="172">
        <v>28446.6</v>
      </c>
      <c r="J12" s="172">
        <f t="shared" si="1"/>
        <v>0</v>
      </c>
      <c r="K12" s="172">
        <f>VLOOKUP(D12,[1]Sheet2!$C$1:$E$73,3,0)</f>
        <v>28446.6</v>
      </c>
      <c r="L12" s="172">
        <f t="shared" si="2"/>
        <v>0</v>
      </c>
      <c r="M12" s="172"/>
      <c r="N12" t="s">
        <v>667</v>
      </c>
      <c r="O12" t="s">
        <v>84</v>
      </c>
      <c r="P12" t="s">
        <v>668</v>
      </c>
      <c r="Q12" t="s">
        <v>662</v>
      </c>
    </row>
    <row r="13" spans="1:17" ht="24">
      <c r="A13" s="36" t="s">
        <v>69</v>
      </c>
      <c r="B13" s="168">
        <v>42152</v>
      </c>
      <c r="C13" s="169" t="s">
        <v>471</v>
      </c>
      <c r="D13" s="169" t="str">
        <f t="shared" si="0"/>
        <v>421529103-2015050022专项</v>
      </c>
      <c r="E13" s="170" t="s">
        <v>472</v>
      </c>
      <c r="F13" s="173" t="s">
        <v>269</v>
      </c>
      <c r="G13" s="37">
        <v>4339.62</v>
      </c>
      <c r="H13" s="172">
        <v>4339.62</v>
      </c>
      <c r="I13" s="172">
        <v>4339.62</v>
      </c>
      <c r="J13" s="172">
        <f t="shared" si="1"/>
        <v>0</v>
      </c>
      <c r="K13" s="172">
        <f>VLOOKUP(D13,[1]Sheet2!$C$1:$E$73,3,0)</f>
        <v>4339.62</v>
      </c>
      <c r="L13" s="172">
        <f t="shared" si="2"/>
        <v>0</v>
      </c>
      <c r="M13" s="172"/>
    </row>
    <row r="14" spans="1:17" ht="24">
      <c r="A14" s="36" t="s">
        <v>69</v>
      </c>
      <c r="B14" s="168">
        <v>42395</v>
      </c>
      <c r="C14" s="169" t="s">
        <v>473</v>
      </c>
      <c r="D14" s="169" t="str">
        <f t="shared" si="0"/>
        <v>423959103-2016010084专项</v>
      </c>
      <c r="E14" s="170" t="s">
        <v>474</v>
      </c>
      <c r="F14" s="173" t="s">
        <v>269</v>
      </c>
      <c r="G14" s="37">
        <v>65925</v>
      </c>
      <c r="H14" s="172">
        <v>56346.1</v>
      </c>
      <c r="I14" s="172">
        <v>56346.1</v>
      </c>
      <c r="J14" s="172">
        <f t="shared" si="1"/>
        <v>9578.9000000000015</v>
      </c>
      <c r="K14" s="172">
        <f>VLOOKUP(D14,[1]Sheet2!$C$1:$E$73,3,0)</f>
        <v>56346.1</v>
      </c>
      <c r="L14" s="172">
        <f t="shared" si="2"/>
        <v>0</v>
      </c>
      <c r="M14" s="179" t="s">
        <v>669</v>
      </c>
      <c r="N14" t="s">
        <v>670</v>
      </c>
      <c r="O14" t="s">
        <v>84</v>
      </c>
      <c r="P14" t="s">
        <v>671</v>
      </c>
      <c r="Q14" t="s">
        <v>659</v>
      </c>
    </row>
    <row r="15" spans="1:17" ht="24">
      <c r="A15" s="36" t="s">
        <v>69</v>
      </c>
      <c r="B15" s="168">
        <v>42457</v>
      </c>
      <c r="C15" s="169" t="s">
        <v>475</v>
      </c>
      <c r="D15" s="169" t="str">
        <f t="shared" si="0"/>
        <v>424579103-2016030067专项</v>
      </c>
      <c r="E15" s="170" t="s">
        <v>476</v>
      </c>
      <c r="F15" s="173" t="s">
        <v>269</v>
      </c>
      <c r="G15" s="37">
        <v>5943.4</v>
      </c>
      <c r="H15" s="172">
        <v>5943.4</v>
      </c>
      <c r="I15" s="172">
        <v>5943.4</v>
      </c>
      <c r="J15" s="172">
        <f t="shared" si="1"/>
        <v>0</v>
      </c>
      <c r="K15" s="172">
        <f>VLOOKUP(D15,[1]Sheet2!$C$1:$E$73,3,0)</f>
        <v>5943.4</v>
      </c>
      <c r="L15" s="172">
        <f t="shared" si="2"/>
        <v>0</v>
      </c>
      <c r="M15" s="172"/>
    </row>
    <row r="16" spans="1:17" ht="24">
      <c r="A16" s="36" t="s">
        <v>69</v>
      </c>
      <c r="B16" s="168">
        <v>42521</v>
      </c>
      <c r="C16" s="169" t="s">
        <v>477</v>
      </c>
      <c r="D16" s="169" t="str">
        <f t="shared" si="0"/>
        <v>425219103-2016050127专项</v>
      </c>
      <c r="E16" s="170" t="s">
        <v>478</v>
      </c>
      <c r="F16" s="173" t="s">
        <v>269</v>
      </c>
      <c r="G16" s="37">
        <v>8655.6</v>
      </c>
      <c r="H16" s="172">
        <v>8655.6</v>
      </c>
      <c r="I16" s="180">
        <v>7397.95</v>
      </c>
      <c r="J16" s="172">
        <f t="shared" si="1"/>
        <v>0</v>
      </c>
      <c r="K16" s="172">
        <f>VLOOKUP(D16,[1]Sheet2!$C$1:$E$73,3,0)</f>
        <v>7397.95</v>
      </c>
      <c r="L16" s="172">
        <f t="shared" si="2"/>
        <v>-1257.6500000000005</v>
      </c>
      <c r="M16" s="172"/>
    </row>
    <row r="17" spans="1:17" ht="24">
      <c r="A17" s="36" t="s">
        <v>69</v>
      </c>
      <c r="B17" s="168">
        <v>42581</v>
      </c>
      <c r="C17" s="169" t="s">
        <v>479</v>
      </c>
      <c r="D17" s="169" t="str">
        <f t="shared" si="0"/>
        <v>425819103-2016070139专项</v>
      </c>
      <c r="E17" s="170" t="s">
        <v>480</v>
      </c>
      <c r="F17" s="173" t="s">
        <v>269</v>
      </c>
      <c r="G17" s="37">
        <v>26547.75</v>
      </c>
      <c r="H17" s="172">
        <v>22688.67</v>
      </c>
      <c r="I17" s="172">
        <v>22688.67</v>
      </c>
      <c r="J17" s="172">
        <f t="shared" si="1"/>
        <v>3859.0800000000017</v>
      </c>
      <c r="K17" s="172">
        <f>VLOOKUP(D17,[1]Sheet2!$C$1:$E$73,3,0)</f>
        <v>22688.67</v>
      </c>
      <c r="L17" s="172">
        <f t="shared" si="2"/>
        <v>0</v>
      </c>
      <c r="M17" s="179" t="s">
        <v>669</v>
      </c>
      <c r="N17" t="s">
        <v>672</v>
      </c>
      <c r="O17" t="s">
        <v>84</v>
      </c>
      <c r="P17" t="s">
        <v>673</v>
      </c>
      <c r="Q17" t="s">
        <v>674</v>
      </c>
    </row>
    <row r="18" spans="1:17" ht="24">
      <c r="A18" s="36" t="s">
        <v>69</v>
      </c>
      <c r="B18" s="168">
        <v>42704</v>
      </c>
      <c r="C18" s="169" t="s">
        <v>481</v>
      </c>
      <c r="D18" s="169" t="str">
        <f t="shared" si="0"/>
        <v>427049103-2016110175专项</v>
      </c>
      <c r="E18" s="170" t="s">
        <v>482</v>
      </c>
      <c r="F18" s="173" t="s">
        <v>269</v>
      </c>
      <c r="G18" s="37">
        <v>21560</v>
      </c>
      <c r="H18" s="172">
        <v>18427.349999999999</v>
      </c>
      <c r="I18" s="172">
        <v>18427.349999999999</v>
      </c>
      <c r="J18" s="172">
        <f t="shared" si="1"/>
        <v>3132.6500000000015</v>
      </c>
      <c r="K18" s="172">
        <f>VLOOKUP(D18,[1]Sheet2!$C$1:$E$73,3,0)</f>
        <v>18427.349999999999</v>
      </c>
      <c r="L18" s="172">
        <f t="shared" si="2"/>
        <v>0</v>
      </c>
      <c r="M18" s="179" t="s">
        <v>669</v>
      </c>
      <c r="N18" t="s">
        <v>672</v>
      </c>
      <c r="O18" t="s">
        <v>84</v>
      </c>
      <c r="P18" t="s">
        <v>675</v>
      </c>
      <c r="Q18" t="s">
        <v>674</v>
      </c>
    </row>
    <row r="19" spans="1:17" ht="24">
      <c r="A19" s="36" t="s">
        <v>69</v>
      </c>
      <c r="B19" s="168">
        <v>42733</v>
      </c>
      <c r="C19" s="169" t="s">
        <v>483</v>
      </c>
      <c r="D19" s="169" t="str">
        <f t="shared" si="0"/>
        <v>427339103-2016120160专项</v>
      </c>
      <c r="E19" s="170" t="s">
        <v>484</v>
      </c>
      <c r="F19" s="173" t="s">
        <v>269</v>
      </c>
      <c r="G19" s="37">
        <v>7961.16</v>
      </c>
      <c r="H19" s="172">
        <v>7961.16</v>
      </c>
      <c r="I19" s="172">
        <v>7961.16</v>
      </c>
      <c r="J19" s="172">
        <f t="shared" si="1"/>
        <v>0</v>
      </c>
      <c r="K19" s="172">
        <f>VLOOKUP(D19,[1]Sheet2!$C$1:$E$73,3,0)</f>
        <v>7961.16</v>
      </c>
      <c r="L19" s="172">
        <f t="shared" si="2"/>
        <v>0</v>
      </c>
      <c r="M19" s="172"/>
    </row>
    <row r="20" spans="1:17" ht="24">
      <c r="A20" s="36" t="s">
        <v>69</v>
      </c>
      <c r="B20" s="168">
        <v>43033</v>
      </c>
      <c r="C20" s="169" t="s">
        <v>485</v>
      </c>
      <c r="D20" s="169" t="str">
        <f t="shared" si="0"/>
        <v>430339101-2017100012专项</v>
      </c>
      <c r="E20" s="170" t="s">
        <v>486</v>
      </c>
      <c r="F20" s="173" t="s">
        <v>269</v>
      </c>
      <c r="G20" s="37">
        <v>18867.919999999998</v>
      </c>
      <c r="H20" s="172">
        <v>18867.919999999998</v>
      </c>
      <c r="I20" s="172">
        <v>18867.919999999998</v>
      </c>
      <c r="J20" s="172">
        <f t="shared" si="1"/>
        <v>0</v>
      </c>
      <c r="K20" s="172">
        <f>VLOOKUP(D20,[1]Sheet2!$C$1:$E$73,3,0)</f>
        <v>18867.919999999998</v>
      </c>
      <c r="L20" s="172">
        <f t="shared" si="2"/>
        <v>0</v>
      </c>
      <c r="M20" s="172"/>
    </row>
    <row r="21" spans="1:17" ht="24">
      <c r="A21" s="36" t="s">
        <v>69</v>
      </c>
      <c r="B21" s="168">
        <v>42399</v>
      </c>
      <c r="C21" s="169" t="s">
        <v>487</v>
      </c>
      <c r="D21" s="169" t="str">
        <f t="shared" si="0"/>
        <v>423999103-2016010113专项</v>
      </c>
      <c r="E21" s="170" t="s">
        <v>488</v>
      </c>
      <c r="F21" s="173" t="s">
        <v>179</v>
      </c>
      <c r="G21" s="37">
        <v>925</v>
      </c>
      <c r="H21" s="172">
        <v>925</v>
      </c>
      <c r="I21" s="172">
        <v>925</v>
      </c>
      <c r="J21" s="172">
        <f t="shared" si="1"/>
        <v>0</v>
      </c>
      <c r="K21" s="172">
        <f>VLOOKUP(D21,[1]Sheet2!$C$1:$E$73,3,0)</f>
        <v>925</v>
      </c>
      <c r="L21" s="172">
        <f t="shared" si="2"/>
        <v>0</v>
      </c>
      <c r="M21" s="172"/>
    </row>
    <row r="22" spans="1:17" ht="24">
      <c r="A22" s="36" t="s">
        <v>69</v>
      </c>
      <c r="B22" s="168">
        <v>42604</v>
      </c>
      <c r="C22" s="169" t="s">
        <v>497</v>
      </c>
      <c r="D22" s="169" t="str">
        <f t="shared" si="0"/>
        <v>426049103-2016080061专项</v>
      </c>
      <c r="E22" s="170" t="s">
        <v>498</v>
      </c>
      <c r="F22" s="173" t="s">
        <v>179</v>
      </c>
      <c r="G22" s="37">
        <v>1368.54</v>
      </c>
      <c r="H22" s="172">
        <v>1368.54</v>
      </c>
      <c r="I22" s="172">
        <v>1368.54</v>
      </c>
      <c r="J22" s="172">
        <f t="shared" si="1"/>
        <v>0</v>
      </c>
      <c r="K22" s="172">
        <f>VLOOKUP(D22,[1]Sheet2!$C$1:$E$73,3,0)</f>
        <v>1368.54</v>
      </c>
      <c r="L22" s="172">
        <f t="shared" si="2"/>
        <v>0</v>
      </c>
      <c r="M22" s="172"/>
    </row>
    <row r="23" spans="1:17" ht="24">
      <c r="A23" s="36" t="s">
        <v>69</v>
      </c>
      <c r="B23" s="168">
        <v>42635</v>
      </c>
      <c r="C23" s="169" t="s">
        <v>499</v>
      </c>
      <c r="D23" s="169" t="str">
        <f t="shared" si="0"/>
        <v>426359103-2016090076专项</v>
      </c>
      <c r="E23" s="170" t="s">
        <v>500</v>
      </c>
      <c r="F23" s="173" t="s">
        <v>179</v>
      </c>
      <c r="G23" s="37">
        <v>2681.08</v>
      </c>
      <c r="H23" s="172">
        <v>2681.08</v>
      </c>
      <c r="I23" s="172">
        <v>2681.08</v>
      </c>
      <c r="J23" s="172">
        <f t="shared" si="1"/>
        <v>0</v>
      </c>
      <c r="K23" s="172">
        <f>VLOOKUP(D23,[1]Sheet2!$C$1:$E$73,3,0)</f>
        <v>2681.08</v>
      </c>
      <c r="L23" s="172">
        <f t="shared" si="2"/>
        <v>0</v>
      </c>
      <c r="M23" s="172"/>
    </row>
    <row r="24" spans="1:17" ht="24">
      <c r="A24" s="36" t="s">
        <v>69</v>
      </c>
      <c r="B24" s="168">
        <v>42730</v>
      </c>
      <c r="C24" s="169" t="s">
        <v>502</v>
      </c>
      <c r="D24" s="169" t="str">
        <f t="shared" si="0"/>
        <v>427309103-2016120059专项</v>
      </c>
      <c r="E24" s="170" t="s">
        <v>503</v>
      </c>
      <c r="F24" s="173" t="s">
        <v>179</v>
      </c>
      <c r="G24" s="37">
        <v>2467.92</v>
      </c>
      <c r="H24" s="172">
        <v>2467.92</v>
      </c>
      <c r="I24" s="172">
        <v>2467.92</v>
      </c>
      <c r="J24" s="172">
        <f t="shared" si="1"/>
        <v>0</v>
      </c>
      <c r="K24" s="172">
        <f>VLOOKUP(D24,[1]Sheet2!$C$1:$E$73,3,0)</f>
        <v>2467.92</v>
      </c>
      <c r="L24" s="172">
        <f t="shared" si="2"/>
        <v>0</v>
      </c>
      <c r="M24" s="172"/>
    </row>
    <row r="25" spans="1:17" ht="24">
      <c r="A25" s="36" t="s">
        <v>69</v>
      </c>
      <c r="B25" s="168">
        <v>42824</v>
      </c>
      <c r="C25" s="169" t="s">
        <v>506</v>
      </c>
      <c r="D25" s="169" t="str">
        <f t="shared" si="0"/>
        <v>428249103-2017030057专项</v>
      </c>
      <c r="E25" s="170" t="s">
        <v>490</v>
      </c>
      <c r="F25" s="173" t="s">
        <v>179</v>
      </c>
      <c r="G25" s="37">
        <v>1169.81</v>
      </c>
      <c r="H25" s="172">
        <v>1169.81</v>
      </c>
      <c r="I25" s="172">
        <v>1169.81</v>
      </c>
      <c r="J25" s="172">
        <f t="shared" si="1"/>
        <v>0</v>
      </c>
      <c r="K25" s="172">
        <f>VLOOKUP(D25,[1]Sheet2!$C$1:$E$73,3,0)</f>
        <v>1169.81</v>
      </c>
      <c r="L25" s="172">
        <f t="shared" si="2"/>
        <v>0</v>
      </c>
      <c r="M25" s="172"/>
    </row>
    <row r="26" spans="1:17" ht="36">
      <c r="A26" s="36" t="s">
        <v>69</v>
      </c>
      <c r="B26" s="168" t="s">
        <v>676</v>
      </c>
      <c r="C26" s="169" t="s">
        <v>489</v>
      </c>
      <c r="D26" s="169" t="str">
        <f t="shared" si="0"/>
        <v>2016-03-319103-2016030132专项</v>
      </c>
      <c r="E26" s="170" t="s">
        <v>490</v>
      </c>
      <c r="F26" s="173" t="s">
        <v>179</v>
      </c>
      <c r="G26" s="37">
        <v>1174</v>
      </c>
      <c r="H26" s="172">
        <v>1174</v>
      </c>
      <c r="I26" s="172">
        <v>1174</v>
      </c>
      <c r="J26" s="172">
        <f t="shared" si="1"/>
        <v>0</v>
      </c>
      <c r="K26" s="172">
        <f>VLOOKUP(D26,[1]Sheet2!$C$1:$E$73,3,0)</f>
        <v>1174</v>
      </c>
      <c r="L26" s="172">
        <f t="shared" si="2"/>
        <v>0</v>
      </c>
      <c r="M26" s="172"/>
    </row>
    <row r="27" spans="1:17" ht="36">
      <c r="A27" s="36" t="s">
        <v>69</v>
      </c>
      <c r="B27" s="168" t="s">
        <v>677</v>
      </c>
      <c r="C27" s="169" t="s">
        <v>491</v>
      </c>
      <c r="D27" s="169" t="str">
        <f t="shared" si="0"/>
        <v>2016-04-259103-2016040037专项</v>
      </c>
      <c r="E27" s="170" t="s">
        <v>492</v>
      </c>
      <c r="F27" s="173" t="s">
        <v>179</v>
      </c>
      <c r="G27" s="37">
        <v>3370</v>
      </c>
      <c r="H27" s="172">
        <v>3370</v>
      </c>
      <c r="I27" s="172">
        <v>3370</v>
      </c>
      <c r="J27" s="172">
        <f t="shared" si="1"/>
        <v>0</v>
      </c>
      <c r="K27" s="172">
        <f>VLOOKUP(D27,[1]Sheet2!$C$1:$E$73,3,0)</f>
        <v>3370</v>
      </c>
      <c r="L27" s="172">
        <f t="shared" si="2"/>
        <v>0</v>
      </c>
      <c r="M27" s="172"/>
      <c r="N27" t="s">
        <v>678</v>
      </c>
      <c r="O27" t="s">
        <v>84</v>
      </c>
      <c r="P27" t="s">
        <v>679</v>
      </c>
      <c r="Q27" t="s">
        <v>680</v>
      </c>
    </row>
    <row r="28" spans="1:17" ht="36">
      <c r="A28" s="36" t="s">
        <v>69</v>
      </c>
      <c r="B28" s="168" t="s">
        <v>681</v>
      </c>
      <c r="C28" s="169" t="s">
        <v>493</v>
      </c>
      <c r="D28" s="169" t="str">
        <f t="shared" si="0"/>
        <v>2016-04-279103-2016040071专项</v>
      </c>
      <c r="E28" s="170" t="s">
        <v>494</v>
      </c>
      <c r="F28" s="173" t="s">
        <v>179</v>
      </c>
      <c r="G28" s="37">
        <v>1880</v>
      </c>
      <c r="H28" s="172">
        <v>1880</v>
      </c>
      <c r="I28" s="172">
        <v>1880</v>
      </c>
      <c r="J28" s="172">
        <f t="shared" si="1"/>
        <v>0</v>
      </c>
      <c r="K28" s="172">
        <f>VLOOKUP(D28,[1]Sheet2!$C$1:$E$73,3,0)</f>
        <v>1880</v>
      </c>
      <c r="L28" s="172">
        <f t="shared" si="2"/>
        <v>0</v>
      </c>
      <c r="M28" s="172"/>
    </row>
    <row r="29" spans="1:17" ht="36">
      <c r="A29" s="36" t="s">
        <v>69</v>
      </c>
      <c r="B29" s="168" t="s">
        <v>682</v>
      </c>
      <c r="C29" s="169" t="s">
        <v>495</v>
      </c>
      <c r="D29" s="169" t="str">
        <f t="shared" si="0"/>
        <v>2016-05-289103-2016050018专项</v>
      </c>
      <c r="E29" s="170" t="s">
        <v>496</v>
      </c>
      <c r="F29" s="173" t="s">
        <v>179</v>
      </c>
      <c r="G29" s="37">
        <v>1065</v>
      </c>
      <c r="H29" s="172">
        <v>1065</v>
      </c>
      <c r="I29" s="172">
        <v>1065</v>
      </c>
      <c r="J29" s="172">
        <f t="shared" si="1"/>
        <v>0</v>
      </c>
      <c r="K29" s="172">
        <f>VLOOKUP(D29,[1]Sheet2!$C$1:$E$73,3,0)</f>
        <v>1065</v>
      </c>
      <c r="L29" s="172">
        <f t="shared" si="2"/>
        <v>0</v>
      </c>
      <c r="M29" s="172"/>
    </row>
    <row r="30" spans="1:17" ht="36">
      <c r="A30" s="36" t="s">
        <v>69</v>
      </c>
      <c r="B30" s="168" t="s">
        <v>683</v>
      </c>
      <c r="C30" s="169" t="s">
        <v>501</v>
      </c>
      <c r="D30" s="169" t="str">
        <f t="shared" si="0"/>
        <v>2016-11-289103-2016110064专项</v>
      </c>
      <c r="E30" s="170" t="s">
        <v>490</v>
      </c>
      <c r="F30" s="173" t="s">
        <v>179</v>
      </c>
      <c r="G30" s="37">
        <v>818.87</v>
      </c>
      <c r="H30" s="172">
        <v>818.87</v>
      </c>
      <c r="I30" s="172">
        <v>818.87</v>
      </c>
      <c r="J30" s="172">
        <f t="shared" si="1"/>
        <v>0</v>
      </c>
      <c r="K30" s="172">
        <f>VLOOKUP(D30,[1]Sheet2!$C$1:$E$73,3,0)</f>
        <v>818.87</v>
      </c>
      <c r="L30" s="172">
        <f t="shared" si="2"/>
        <v>0</v>
      </c>
      <c r="M30" s="172"/>
    </row>
    <row r="31" spans="1:17" ht="43.2">
      <c r="A31" s="36" t="s">
        <v>69</v>
      </c>
      <c r="B31" s="168" t="s">
        <v>684</v>
      </c>
      <c r="C31" s="169" t="s">
        <v>504</v>
      </c>
      <c r="D31" s="169" t="str">
        <f t="shared" si="0"/>
        <v>2017-01-239101-2017010042专项</v>
      </c>
      <c r="E31" s="170" t="s">
        <v>505</v>
      </c>
      <c r="F31" s="173" t="s">
        <v>179</v>
      </c>
      <c r="G31" s="37">
        <v>4716.9799999999996</v>
      </c>
      <c r="H31" s="172">
        <v>4716.9799999999996</v>
      </c>
      <c r="I31" s="172">
        <v>4716.9799999999996</v>
      </c>
      <c r="J31" s="172">
        <f t="shared" si="1"/>
        <v>0</v>
      </c>
      <c r="K31" s="172">
        <f>VLOOKUP(D31,[1]Sheet2!$C$1:$E$73,3,0)</f>
        <v>4716.9799999999996</v>
      </c>
      <c r="L31" s="172">
        <f t="shared" si="2"/>
        <v>0</v>
      </c>
      <c r="M31" s="172"/>
      <c r="N31" t="s">
        <v>685</v>
      </c>
      <c r="O31" t="s">
        <v>84</v>
      </c>
      <c r="P31" t="s">
        <v>686</v>
      </c>
      <c r="Q31" s="38" t="s">
        <v>687</v>
      </c>
    </row>
    <row r="32" spans="1:17" ht="43.2">
      <c r="A32" s="36" t="s">
        <v>69</v>
      </c>
      <c r="B32" s="168" t="s">
        <v>688</v>
      </c>
      <c r="C32" s="169" t="s">
        <v>507</v>
      </c>
      <c r="D32" s="169" t="str">
        <f t="shared" si="0"/>
        <v>2017-04-269103-2017040043专项</v>
      </c>
      <c r="E32" s="170" t="s">
        <v>508</v>
      </c>
      <c r="F32" s="173" t="s">
        <v>179</v>
      </c>
      <c r="G32" s="37">
        <v>2986.98</v>
      </c>
      <c r="H32" s="172">
        <v>2986.98</v>
      </c>
      <c r="I32" s="172">
        <v>2986.98</v>
      </c>
      <c r="J32" s="172">
        <f t="shared" si="1"/>
        <v>0</v>
      </c>
      <c r="K32" s="172">
        <f>VLOOKUP(D32,[1]Sheet2!$C$1:$E$73,3,0)</f>
        <v>2986.98</v>
      </c>
      <c r="L32" s="172">
        <f t="shared" si="2"/>
        <v>0</v>
      </c>
      <c r="M32" s="172"/>
      <c r="N32" t="s">
        <v>689</v>
      </c>
      <c r="O32" t="s">
        <v>84</v>
      </c>
      <c r="P32" t="s">
        <v>690</v>
      </c>
      <c r="Q32" s="38" t="s">
        <v>691</v>
      </c>
    </row>
    <row r="33" spans="1:17" ht="24">
      <c r="A33" s="36" t="s">
        <v>69</v>
      </c>
      <c r="B33" s="168">
        <v>42303</v>
      </c>
      <c r="C33" s="169" t="s">
        <v>509</v>
      </c>
      <c r="D33" s="169" t="str">
        <f t="shared" si="0"/>
        <v>423039103-2015100040专项</v>
      </c>
      <c r="E33" s="170" t="s">
        <v>510</v>
      </c>
      <c r="F33" s="173" t="s">
        <v>245</v>
      </c>
      <c r="G33" s="37">
        <v>10047.17</v>
      </c>
      <c r="H33" s="172">
        <v>10047.17</v>
      </c>
      <c r="I33" s="172">
        <v>10047.17</v>
      </c>
      <c r="J33" s="172">
        <f t="shared" si="1"/>
        <v>0</v>
      </c>
      <c r="K33" s="172">
        <f>VLOOKUP(D33,[1]Sheet2!$C$1:$E$73,3,0)</f>
        <v>10047.17</v>
      </c>
      <c r="L33" s="172">
        <f t="shared" si="2"/>
        <v>0</v>
      </c>
      <c r="M33" s="172"/>
      <c r="N33" t="s">
        <v>692</v>
      </c>
      <c r="O33" t="s">
        <v>84</v>
      </c>
      <c r="P33" t="s">
        <v>693</v>
      </c>
      <c r="Q33" t="s">
        <v>694</v>
      </c>
    </row>
    <row r="34" spans="1:17" ht="24">
      <c r="A34" s="36" t="s">
        <v>69</v>
      </c>
      <c r="B34" s="168">
        <v>42460</v>
      </c>
      <c r="C34" s="169" t="s">
        <v>511</v>
      </c>
      <c r="D34" s="169" t="str">
        <f t="shared" si="0"/>
        <v>424609103-2016030133专项</v>
      </c>
      <c r="E34" s="170" t="s">
        <v>512</v>
      </c>
      <c r="F34" s="173" t="s">
        <v>245</v>
      </c>
      <c r="G34" s="37">
        <v>3349.06</v>
      </c>
      <c r="H34" s="172">
        <v>3349.06</v>
      </c>
      <c r="I34" s="172">
        <v>3349.06</v>
      </c>
      <c r="J34" s="172">
        <f t="shared" si="1"/>
        <v>0</v>
      </c>
      <c r="K34" s="172">
        <f>VLOOKUP(D34,[1]Sheet2!$C$1:$E$73,3,0)</f>
        <v>3349.06</v>
      </c>
      <c r="L34" s="172">
        <f t="shared" si="2"/>
        <v>0</v>
      </c>
      <c r="M34" s="172"/>
    </row>
    <row r="35" spans="1:17" ht="24">
      <c r="A35" s="36" t="s">
        <v>69</v>
      </c>
      <c r="B35" s="168">
        <v>42824</v>
      </c>
      <c r="C35" s="169" t="s">
        <v>513</v>
      </c>
      <c r="D35" s="169" t="str">
        <f t="shared" si="0"/>
        <v>428249103-2017030056专项</v>
      </c>
      <c r="E35" s="170" t="s">
        <v>514</v>
      </c>
      <c r="F35" s="173" t="s">
        <v>245</v>
      </c>
      <c r="G35" s="37">
        <v>2511.6</v>
      </c>
      <c r="H35" s="172">
        <v>2511.6</v>
      </c>
      <c r="I35" s="172">
        <v>2511.6</v>
      </c>
      <c r="J35" s="172">
        <f t="shared" si="1"/>
        <v>0</v>
      </c>
      <c r="K35" s="172">
        <f>VLOOKUP(D35,[1]Sheet2!$C$1:$E$73,3,0)</f>
        <v>2511.6</v>
      </c>
      <c r="L35" s="172">
        <f t="shared" si="2"/>
        <v>0</v>
      </c>
      <c r="M35" s="172"/>
    </row>
    <row r="36" spans="1:17" ht="24">
      <c r="A36" s="36" t="s">
        <v>69</v>
      </c>
      <c r="B36" s="168">
        <v>42184</v>
      </c>
      <c r="C36" s="169" t="s">
        <v>515</v>
      </c>
      <c r="D36" s="169" t="str">
        <f t="shared" si="0"/>
        <v>421849103-2015060043专项</v>
      </c>
      <c r="E36" s="170" t="s">
        <v>516</v>
      </c>
      <c r="F36" s="173" t="s">
        <v>161</v>
      </c>
      <c r="G36" s="174">
        <v>6485</v>
      </c>
      <c r="H36" s="172">
        <v>6485</v>
      </c>
      <c r="I36" s="172">
        <v>6485</v>
      </c>
      <c r="J36" s="172">
        <f t="shared" si="1"/>
        <v>0</v>
      </c>
      <c r="K36" s="172">
        <f>VLOOKUP(D36,[1]Sheet2!$C$1:$E$73,3,0)</f>
        <v>6485</v>
      </c>
      <c r="L36" s="172">
        <f t="shared" si="2"/>
        <v>0</v>
      </c>
      <c r="M36" s="172"/>
      <c r="N36" t="s">
        <v>695</v>
      </c>
      <c r="O36" t="s">
        <v>84</v>
      </c>
      <c r="P36" t="s">
        <v>696</v>
      </c>
      <c r="Q36" t="s">
        <v>697</v>
      </c>
    </row>
    <row r="37" spans="1:17" ht="24">
      <c r="A37" s="36" t="s">
        <v>69</v>
      </c>
      <c r="B37" s="168">
        <v>42215</v>
      </c>
      <c r="C37" s="169" t="s">
        <v>517</v>
      </c>
      <c r="D37" s="169" t="str">
        <f t="shared" si="0"/>
        <v>422159103-2015070133专项</v>
      </c>
      <c r="E37" s="170" t="s">
        <v>518</v>
      </c>
      <c r="F37" s="173" t="s">
        <v>161</v>
      </c>
      <c r="G37" s="174">
        <v>10372</v>
      </c>
      <c r="H37" s="172">
        <v>10372</v>
      </c>
      <c r="I37" s="172">
        <v>10372</v>
      </c>
      <c r="J37" s="172">
        <f t="shared" si="1"/>
        <v>0</v>
      </c>
      <c r="K37" s="172">
        <f>VLOOKUP(D37,[1]Sheet2!$C$1:$E$73,3,0)</f>
        <v>10372</v>
      </c>
      <c r="L37" s="172">
        <f t="shared" si="2"/>
        <v>0</v>
      </c>
      <c r="M37" s="172"/>
      <c r="N37" t="s">
        <v>695</v>
      </c>
      <c r="O37" t="s">
        <v>84</v>
      </c>
      <c r="P37" t="s">
        <v>696</v>
      </c>
      <c r="Q37" t="s">
        <v>697</v>
      </c>
    </row>
    <row r="38" spans="1:17" ht="24">
      <c r="A38" s="36" t="s">
        <v>69</v>
      </c>
      <c r="B38" s="168">
        <v>42238</v>
      </c>
      <c r="C38" s="169" t="s">
        <v>519</v>
      </c>
      <c r="D38" s="169" t="str">
        <f t="shared" si="0"/>
        <v>422389103-2015080075专项</v>
      </c>
      <c r="E38" s="170" t="s">
        <v>520</v>
      </c>
      <c r="F38" s="173" t="s">
        <v>161</v>
      </c>
      <c r="G38" s="174">
        <v>21922.57</v>
      </c>
      <c r="H38" s="172">
        <v>21922.57</v>
      </c>
      <c r="I38" s="172">
        <v>21922.57</v>
      </c>
      <c r="J38" s="172">
        <f t="shared" si="1"/>
        <v>0</v>
      </c>
      <c r="K38" s="172">
        <f>VLOOKUP(D38,[1]Sheet2!$C$1:$E$73,3,0)</f>
        <v>21922.57</v>
      </c>
      <c r="L38" s="172">
        <f t="shared" si="2"/>
        <v>0</v>
      </c>
      <c r="M38" s="172"/>
      <c r="N38" t="s">
        <v>695</v>
      </c>
      <c r="O38" t="s">
        <v>84</v>
      </c>
      <c r="P38" t="s">
        <v>696</v>
      </c>
      <c r="Q38" t="s">
        <v>697</v>
      </c>
    </row>
    <row r="39" spans="1:17" ht="24">
      <c r="A39" s="36" t="s">
        <v>69</v>
      </c>
      <c r="B39" s="168">
        <v>42268</v>
      </c>
      <c r="C39" s="169" t="s">
        <v>521</v>
      </c>
      <c r="D39" s="169" t="str">
        <f t="shared" si="0"/>
        <v>422689103-2015090070专项</v>
      </c>
      <c r="E39" s="170" t="s">
        <v>522</v>
      </c>
      <c r="F39" s="173" t="s">
        <v>161</v>
      </c>
      <c r="G39" s="174">
        <v>21155.48</v>
      </c>
      <c r="H39" s="172">
        <v>21155.48</v>
      </c>
      <c r="I39" s="172">
        <v>21155.48</v>
      </c>
      <c r="J39" s="172">
        <f t="shared" si="1"/>
        <v>0</v>
      </c>
      <c r="K39" s="172">
        <f>VLOOKUP(D39,[1]Sheet2!$C$1:$E$73,3,0)</f>
        <v>21155.48</v>
      </c>
      <c r="L39" s="172">
        <f t="shared" si="2"/>
        <v>0</v>
      </c>
      <c r="M39" s="172"/>
      <c r="N39" t="s">
        <v>695</v>
      </c>
      <c r="O39" t="s">
        <v>84</v>
      </c>
      <c r="P39" t="s">
        <v>696</v>
      </c>
      <c r="Q39" t="s">
        <v>697</v>
      </c>
    </row>
    <row r="40" spans="1:17" ht="28.8">
      <c r="A40" s="36" t="s">
        <v>69</v>
      </c>
      <c r="B40" s="168">
        <v>42272</v>
      </c>
      <c r="C40" s="169" t="s">
        <v>523</v>
      </c>
      <c r="D40" s="169" t="str">
        <f t="shared" si="0"/>
        <v>422729101-2015090045专项</v>
      </c>
      <c r="E40" s="170" t="s">
        <v>524</v>
      </c>
      <c r="F40" s="173" t="s">
        <v>250</v>
      </c>
      <c r="G40" s="37">
        <v>21000</v>
      </c>
      <c r="H40" s="172">
        <v>21000</v>
      </c>
      <c r="I40" s="172"/>
      <c r="J40" s="172">
        <f t="shared" si="1"/>
        <v>0</v>
      </c>
      <c r="K40" s="172" t="e">
        <f>VLOOKUP(D40,[1]Sheet2!$C$1:$E$73,3,0)</f>
        <v>#N/A</v>
      </c>
      <c r="L40" s="172"/>
      <c r="M40" s="172"/>
      <c r="N40" t="s">
        <v>698</v>
      </c>
      <c r="O40" t="s">
        <v>84</v>
      </c>
      <c r="P40" t="s">
        <v>699</v>
      </c>
      <c r="Q40" s="38" t="s">
        <v>700</v>
      </c>
    </row>
    <row r="41" spans="1:17" ht="24" hidden="1">
      <c r="A41" s="36" t="s">
        <v>157</v>
      </c>
      <c r="B41" s="168">
        <v>42155</v>
      </c>
      <c r="C41" s="169" t="s">
        <v>525</v>
      </c>
      <c r="D41" s="169" t="str">
        <f t="shared" si="0"/>
        <v>421559101-2015050026自筹</v>
      </c>
      <c r="E41" s="170" t="s">
        <v>526</v>
      </c>
      <c r="F41" s="173" t="s">
        <v>254</v>
      </c>
      <c r="G41" s="37">
        <v>583428.9</v>
      </c>
      <c r="H41" s="172">
        <v>583428.9</v>
      </c>
      <c r="I41" s="172"/>
      <c r="J41" s="172">
        <f t="shared" si="1"/>
        <v>0</v>
      </c>
      <c r="K41" s="172" t="e">
        <f>VLOOKUP(D41,[1]Sheet2!$C$1:$E$73,3,0)</f>
        <v>#N/A</v>
      </c>
      <c r="L41" s="172"/>
      <c r="M41" s="172"/>
      <c r="Q41" t="s">
        <v>701</v>
      </c>
    </row>
    <row r="42" spans="1:17" ht="24" hidden="1">
      <c r="A42" s="36" t="s">
        <v>157</v>
      </c>
      <c r="B42" s="168">
        <v>42366</v>
      </c>
      <c r="C42" s="169" t="s">
        <v>527</v>
      </c>
      <c r="D42" s="169" t="str">
        <f t="shared" si="0"/>
        <v>423669101-2015120054自筹</v>
      </c>
      <c r="E42" s="170" t="s">
        <v>528</v>
      </c>
      <c r="F42" s="173" t="s">
        <v>254</v>
      </c>
      <c r="G42" s="175">
        <v>547008.55000000005</v>
      </c>
      <c r="H42" s="172">
        <v>547008.55000000005</v>
      </c>
      <c r="I42" s="172">
        <v>547008.55000000005</v>
      </c>
      <c r="J42" s="172">
        <f t="shared" si="1"/>
        <v>0</v>
      </c>
      <c r="K42" s="172">
        <f>VLOOKUP(D42,[1]Sheet2!$C$1:$E$73,3,0)</f>
        <v>547008.55000000005</v>
      </c>
      <c r="L42" s="172">
        <f t="shared" ref="L42:L71" si="3">K42-H42</f>
        <v>0</v>
      </c>
      <c r="M42" s="172"/>
      <c r="Q42" t="s">
        <v>701</v>
      </c>
    </row>
    <row r="43" spans="1:17" ht="24" hidden="1">
      <c r="A43" s="36" t="s">
        <v>157</v>
      </c>
      <c r="B43" s="168">
        <v>42674</v>
      </c>
      <c r="C43" s="169" t="s">
        <v>529</v>
      </c>
      <c r="D43" s="169" t="str">
        <f t="shared" si="0"/>
        <v>426749103-2016100139自筹</v>
      </c>
      <c r="E43" s="170" t="s">
        <v>530</v>
      </c>
      <c r="F43" s="173" t="s">
        <v>254</v>
      </c>
      <c r="G43" s="37">
        <v>307692.31</v>
      </c>
      <c r="H43" s="172">
        <v>307692.31</v>
      </c>
      <c r="I43" s="172">
        <v>307692.31</v>
      </c>
      <c r="J43" s="172">
        <f t="shared" si="1"/>
        <v>0</v>
      </c>
      <c r="K43" s="172">
        <f>VLOOKUP(D43,[1]Sheet2!$C$1:$E$73,3,0)</f>
        <v>307692.31</v>
      </c>
      <c r="L43" s="172">
        <f t="shared" si="3"/>
        <v>0</v>
      </c>
      <c r="M43" s="172"/>
      <c r="N43" t="s">
        <v>702</v>
      </c>
      <c r="O43" t="s">
        <v>703</v>
      </c>
      <c r="P43" t="s">
        <v>704</v>
      </c>
    </row>
    <row r="44" spans="1:17" ht="24" hidden="1">
      <c r="A44" s="36" t="s">
        <v>157</v>
      </c>
      <c r="B44" s="168">
        <v>42674</v>
      </c>
      <c r="C44" s="169" t="s">
        <v>531</v>
      </c>
      <c r="D44" s="169" t="str">
        <f t="shared" si="0"/>
        <v>426749103-2016100154自筹</v>
      </c>
      <c r="E44" s="170" t="s">
        <v>532</v>
      </c>
      <c r="F44" s="173" t="s">
        <v>254</v>
      </c>
      <c r="G44" s="37">
        <v>273504.28000000003</v>
      </c>
      <c r="H44" s="172">
        <v>273504.28000000003</v>
      </c>
      <c r="I44" s="172">
        <v>273504.28000000003</v>
      </c>
      <c r="J44" s="172">
        <f t="shared" si="1"/>
        <v>0</v>
      </c>
      <c r="K44" s="172">
        <f>VLOOKUP(D44,[1]Sheet2!$C$1:$E$73,3,0)</f>
        <v>273504.28000000003</v>
      </c>
      <c r="L44" s="172">
        <f t="shared" si="3"/>
        <v>0</v>
      </c>
      <c r="M44" s="172"/>
      <c r="N44" t="s">
        <v>702</v>
      </c>
      <c r="O44" t="s">
        <v>703</v>
      </c>
      <c r="P44" t="s">
        <v>656</v>
      </c>
    </row>
    <row r="45" spans="1:17" ht="24" hidden="1">
      <c r="A45" s="36" t="s">
        <v>157</v>
      </c>
      <c r="B45" s="168">
        <v>42293</v>
      </c>
      <c r="C45" s="169" t="s">
        <v>533</v>
      </c>
      <c r="D45" s="169" t="str">
        <f t="shared" si="0"/>
        <v>422939103-2015100060自筹</v>
      </c>
      <c r="E45" s="170" t="s">
        <v>534</v>
      </c>
      <c r="F45" s="173" t="s">
        <v>72</v>
      </c>
      <c r="G45" s="37">
        <v>3572.65</v>
      </c>
      <c r="H45" s="172">
        <v>3572.65</v>
      </c>
      <c r="I45" s="172">
        <v>3572.65</v>
      </c>
      <c r="J45" s="172">
        <f t="shared" si="1"/>
        <v>0</v>
      </c>
      <c r="K45" s="172">
        <f>VLOOKUP(D45,[1]Sheet2!$C$1:$E$73,3,0)</f>
        <v>3572.65</v>
      </c>
      <c r="L45" s="172">
        <f t="shared" si="3"/>
        <v>0</v>
      </c>
      <c r="M45" s="172"/>
    </row>
    <row r="46" spans="1:17" ht="24" hidden="1">
      <c r="A46" s="36" t="s">
        <v>157</v>
      </c>
      <c r="B46" s="168">
        <v>42733</v>
      </c>
      <c r="C46" s="169" t="s">
        <v>535</v>
      </c>
      <c r="D46" s="169" t="str">
        <f t="shared" si="0"/>
        <v>427339103-2016120170自筹</v>
      </c>
      <c r="E46" s="170" t="s">
        <v>536</v>
      </c>
      <c r="F46" s="173" t="s">
        <v>72</v>
      </c>
      <c r="G46" s="37">
        <v>7863.24</v>
      </c>
      <c r="H46" s="172">
        <v>7863.24</v>
      </c>
      <c r="I46" s="172">
        <v>7863.24</v>
      </c>
      <c r="J46" s="172">
        <f t="shared" si="1"/>
        <v>0</v>
      </c>
      <c r="K46" s="172">
        <f>VLOOKUP(D46,[1]Sheet2!$C$1:$E$73,3,0)</f>
        <v>7863.24</v>
      </c>
      <c r="L46" s="172">
        <f t="shared" si="3"/>
        <v>0</v>
      </c>
      <c r="M46" s="172"/>
      <c r="N46" t="s">
        <v>705</v>
      </c>
      <c r="O46" t="s">
        <v>703</v>
      </c>
      <c r="P46" t="s">
        <v>706</v>
      </c>
      <c r="Q46" t="s">
        <v>707</v>
      </c>
    </row>
    <row r="47" spans="1:17" ht="24" hidden="1">
      <c r="A47" s="36" t="s">
        <v>157</v>
      </c>
      <c r="B47" s="168">
        <v>42733</v>
      </c>
      <c r="C47" s="169" t="s">
        <v>537</v>
      </c>
      <c r="D47" s="169" t="str">
        <f t="shared" si="0"/>
        <v>427339103-2016120171自筹</v>
      </c>
      <c r="E47" s="170" t="s">
        <v>538</v>
      </c>
      <c r="F47" s="173" t="s">
        <v>72</v>
      </c>
      <c r="G47" s="37">
        <v>811.97</v>
      </c>
      <c r="H47" s="172">
        <v>811.97</v>
      </c>
      <c r="I47" s="172">
        <v>811.97</v>
      </c>
      <c r="J47" s="172">
        <f t="shared" si="1"/>
        <v>0</v>
      </c>
      <c r="K47" s="172">
        <f>VLOOKUP(D47,[1]Sheet2!$C$1:$E$73,3,0)</f>
        <v>811.97</v>
      </c>
      <c r="L47" s="172">
        <f t="shared" si="3"/>
        <v>0</v>
      </c>
      <c r="M47" s="172"/>
    </row>
    <row r="48" spans="1:17" ht="24" hidden="1">
      <c r="A48" s="36" t="s">
        <v>157</v>
      </c>
      <c r="B48" s="168">
        <v>42823</v>
      </c>
      <c r="C48" s="169" t="s">
        <v>539</v>
      </c>
      <c r="D48" s="169" t="str">
        <f t="shared" si="0"/>
        <v>428239103-2017030025自筹</v>
      </c>
      <c r="E48" s="170" t="s">
        <v>540</v>
      </c>
      <c r="F48" s="173" t="s">
        <v>72</v>
      </c>
      <c r="G48" s="37">
        <v>3145.3</v>
      </c>
      <c r="H48" s="172">
        <v>3145.3</v>
      </c>
      <c r="I48" s="172">
        <v>3145.3</v>
      </c>
      <c r="J48" s="172">
        <f t="shared" si="1"/>
        <v>0</v>
      </c>
      <c r="K48" s="172">
        <f>VLOOKUP(D48,[1]Sheet2!$C$1:$E$73,3,0)</f>
        <v>3145.3</v>
      </c>
      <c r="L48" s="172">
        <f t="shared" si="3"/>
        <v>0</v>
      </c>
      <c r="M48" s="172"/>
    </row>
    <row r="49" spans="1:17" ht="24" hidden="1">
      <c r="A49" s="36" t="s">
        <v>157</v>
      </c>
      <c r="B49" s="168">
        <v>42823</v>
      </c>
      <c r="C49" s="169" t="s">
        <v>541</v>
      </c>
      <c r="D49" s="169" t="str">
        <f t="shared" si="0"/>
        <v>428239103-2017030030自筹</v>
      </c>
      <c r="E49" s="170" t="s">
        <v>542</v>
      </c>
      <c r="F49" s="173" t="s">
        <v>72</v>
      </c>
      <c r="G49" s="37">
        <v>3299.14</v>
      </c>
      <c r="H49" s="172">
        <v>3299.14</v>
      </c>
      <c r="I49" s="172">
        <v>3299.14</v>
      </c>
      <c r="J49" s="172">
        <f t="shared" si="1"/>
        <v>0</v>
      </c>
      <c r="K49" s="172">
        <f>VLOOKUP(D49,[1]Sheet2!$C$1:$E$73,3,0)</f>
        <v>3299.14</v>
      </c>
      <c r="L49" s="172">
        <f t="shared" si="3"/>
        <v>0</v>
      </c>
      <c r="M49" s="172"/>
    </row>
    <row r="50" spans="1:17" ht="24" hidden="1">
      <c r="A50" s="36" t="s">
        <v>157</v>
      </c>
      <c r="B50" s="168">
        <v>42824</v>
      </c>
      <c r="C50" s="169" t="s">
        <v>543</v>
      </c>
      <c r="D50" s="169" t="str">
        <f t="shared" si="0"/>
        <v>428249103-2017030063自筹</v>
      </c>
      <c r="E50" s="170" t="s">
        <v>544</v>
      </c>
      <c r="F50" s="173" t="s">
        <v>72</v>
      </c>
      <c r="G50" s="37">
        <v>2094.02</v>
      </c>
      <c r="H50" s="172">
        <v>2094.02</v>
      </c>
      <c r="I50" s="172">
        <v>2094.02</v>
      </c>
      <c r="J50" s="172">
        <f t="shared" si="1"/>
        <v>0</v>
      </c>
      <c r="K50" s="172">
        <f>VLOOKUP(D50,[1]Sheet2!$C$1:$E$73,3,0)</f>
        <v>2094.02</v>
      </c>
      <c r="L50" s="172">
        <f t="shared" si="3"/>
        <v>0</v>
      </c>
      <c r="M50" s="172"/>
    </row>
    <row r="51" spans="1:17" ht="24" hidden="1">
      <c r="A51" s="36" t="s">
        <v>157</v>
      </c>
      <c r="B51" s="168">
        <v>42824</v>
      </c>
      <c r="C51" s="169" t="s">
        <v>545</v>
      </c>
      <c r="D51" s="169" t="str">
        <f t="shared" si="0"/>
        <v>428249103-2017030064自筹</v>
      </c>
      <c r="E51" s="170" t="s">
        <v>546</v>
      </c>
      <c r="F51" s="173" t="s">
        <v>72</v>
      </c>
      <c r="G51" s="37">
        <v>820.52</v>
      </c>
      <c r="H51" s="172">
        <v>820.52</v>
      </c>
      <c r="I51" s="172">
        <v>820.52</v>
      </c>
      <c r="J51" s="172">
        <f t="shared" si="1"/>
        <v>0</v>
      </c>
      <c r="K51" s="172">
        <f>VLOOKUP(D51,[1]Sheet2!$C$1:$E$73,3,0)</f>
        <v>820.52</v>
      </c>
      <c r="L51" s="172">
        <f t="shared" si="3"/>
        <v>0</v>
      </c>
      <c r="M51" s="172"/>
    </row>
    <row r="52" spans="1:17" ht="24" hidden="1">
      <c r="A52" s="36" t="s">
        <v>157</v>
      </c>
      <c r="B52" s="168">
        <v>42849</v>
      </c>
      <c r="C52" s="169" t="s">
        <v>547</v>
      </c>
      <c r="D52" s="169" t="str">
        <f t="shared" si="0"/>
        <v>428499103-2017040028自筹</v>
      </c>
      <c r="E52" s="170" t="s">
        <v>548</v>
      </c>
      <c r="F52" s="173" t="s">
        <v>72</v>
      </c>
      <c r="G52" s="37">
        <v>10598.3</v>
      </c>
      <c r="H52" s="172">
        <v>10598.3</v>
      </c>
      <c r="I52" s="172">
        <v>10598.3</v>
      </c>
      <c r="J52" s="172">
        <f t="shared" si="1"/>
        <v>0</v>
      </c>
      <c r="K52" s="172">
        <f>VLOOKUP(D52,[1]Sheet2!$C$1:$E$73,3,0)</f>
        <v>10598.3</v>
      </c>
      <c r="L52" s="172">
        <f t="shared" si="3"/>
        <v>0</v>
      </c>
      <c r="M52" s="172"/>
      <c r="N52" t="s">
        <v>705</v>
      </c>
      <c r="O52" t="s">
        <v>703</v>
      </c>
      <c r="P52" t="s">
        <v>708</v>
      </c>
      <c r="Q52" t="s">
        <v>707</v>
      </c>
    </row>
    <row r="53" spans="1:17" ht="24" hidden="1">
      <c r="A53" s="36" t="s">
        <v>157</v>
      </c>
      <c r="B53" s="168">
        <v>42909</v>
      </c>
      <c r="C53" s="169" t="s">
        <v>549</v>
      </c>
      <c r="D53" s="169" t="str">
        <f t="shared" si="0"/>
        <v>429099103-2017060088自筹</v>
      </c>
      <c r="E53" s="170" t="s">
        <v>550</v>
      </c>
      <c r="F53" s="173" t="s">
        <v>72</v>
      </c>
      <c r="G53" s="37">
        <v>54700.85</v>
      </c>
      <c r="H53" s="172">
        <v>54700.85</v>
      </c>
      <c r="I53" s="172">
        <v>54700.85</v>
      </c>
      <c r="J53" s="172">
        <f t="shared" si="1"/>
        <v>0</v>
      </c>
      <c r="K53" s="172">
        <f>VLOOKUP(D53,[1]Sheet2!$C$1:$E$73,3,0)</f>
        <v>54700.85</v>
      </c>
      <c r="L53" s="172">
        <f t="shared" si="3"/>
        <v>0</v>
      </c>
      <c r="M53" s="172"/>
      <c r="N53" t="s">
        <v>709</v>
      </c>
      <c r="O53" t="s">
        <v>703</v>
      </c>
      <c r="P53" t="s">
        <v>710</v>
      </c>
      <c r="Q53" t="s">
        <v>707</v>
      </c>
    </row>
    <row r="54" spans="1:17" ht="24" hidden="1">
      <c r="A54" s="36" t="s">
        <v>157</v>
      </c>
      <c r="B54" s="168">
        <v>42912</v>
      </c>
      <c r="C54" s="169" t="s">
        <v>551</v>
      </c>
      <c r="D54" s="169" t="str">
        <f t="shared" si="0"/>
        <v>429129103-2017060091自筹</v>
      </c>
      <c r="E54" s="170" t="s">
        <v>552</v>
      </c>
      <c r="F54" s="173" t="s">
        <v>72</v>
      </c>
      <c r="G54" s="37">
        <v>8737.86</v>
      </c>
      <c r="H54" s="172">
        <v>8737.86</v>
      </c>
      <c r="I54" s="172">
        <v>8737.86</v>
      </c>
      <c r="J54" s="172">
        <f t="shared" si="1"/>
        <v>0</v>
      </c>
      <c r="K54" s="172">
        <f>VLOOKUP(D54,[1]Sheet2!$C$1:$E$73,3,0)</f>
        <v>8737.86</v>
      </c>
      <c r="L54" s="172">
        <f t="shared" si="3"/>
        <v>0</v>
      </c>
      <c r="M54" s="172"/>
    </row>
    <row r="55" spans="1:17" ht="24" hidden="1">
      <c r="A55" s="36" t="s">
        <v>157</v>
      </c>
      <c r="B55" s="168">
        <v>42094</v>
      </c>
      <c r="C55" s="169" t="s">
        <v>553</v>
      </c>
      <c r="D55" s="169" t="str">
        <f t="shared" si="0"/>
        <v>420949103-2015030074自筹</v>
      </c>
      <c r="E55" s="170" t="s">
        <v>554</v>
      </c>
      <c r="F55" s="173" t="s">
        <v>269</v>
      </c>
      <c r="G55" s="37">
        <v>24204.38</v>
      </c>
      <c r="H55" s="172">
        <v>20687.509999999998</v>
      </c>
      <c r="I55" s="172">
        <v>20687.509999999998</v>
      </c>
      <c r="J55" s="172">
        <f t="shared" si="1"/>
        <v>3516.8700000000026</v>
      </c>
      <c r="K55" s="172">
        <f>VLOOKUP(D55,[1]Sheet2!$C$1:$E$73,3,0)</f>
        <v>20687.509999999998</v>
      </c>
      <c r="L55" s="172">
        <f t="shared" si="3"/>
        <v>0</v>
      </c>
      <c r="M55" s="179" t="s">
        <v>669</v>
      </c>
      <c r="N55" t="s">
        <v>711</v>
      </c>
      <c r="O55" t="s">
        <v>703</v>
      </c>
      <c r="P55" t="s">
        <v>712</v>
      </c>
    </row>
    <row r="56" spans="1:17" ht="24" hidden="1">
      <c r="A56" s="36" t="s">
        <v>157</v>
      </c>
      <c r="B56" s="168">
        <v>42276</v>
      </c>
      <c r="C56" s="169" t="s">
        <v>555</v>
      </c>
      <c r="D56" s="169" t="str">
        <f t="shared" si="0"/>
        <v>422769103-2015090143自筹</v>
      </c>
      <c r="E56" s="170" t="s">
        <v>556</v>
      </c>
      <c r="F56" s="173" t="s">
        <v>269</v>
      </c>
      <c r="G56" s="37">
        <v>4368.93</v>
      </c>
      <c r="H56" s="172">
        <v>4368.93</v>
      </c>
      <c r="I56" s="172">
        <v>4368.93</v>
      </c>
      <c r="J56" s="172">
        <f t="shared" si="1"/>
        <v>0</v>
      </c>
      <c r="K56" s="172">
        <f>VLOOKUP(D56,[1]Sheet2!$C$1:$E$73,3,0)</f>
        <v>4368.93</v>
      </c>
      <c r="L56" s="172">
        <f t="shared" si="3"/>
        <v>0</v>
      </c>
      <c r="M56" s="172"/>
    </row>
    <row r="57" spans="1:17" ht="24" hidden="1">
      <c r="A57" s="36" t="s">
        <v>157</v>
      </c>
      <c r="B57" s="168">
        <v>42293</v>
      </c>
      <c r="C57" s="169" t="s">
        <v>557</v>
      </c>
      <c r="D57" s="169" t="str">
        <f t="shared" si="0"/>
        <v>422939103-2015100119自筹</v>
      </c>
      <c r="E57" s="170" t="s">
        <v>558</v>
      </c>
      <c r="F57" s="173" t="s">
        <v>269</v>
      </c>
      <c r="G57" s="37">
        <v>14325</v>
      </c>
      <c r="H57" s="172">
        <v>12243.59</v>
      </c>
      <c r="I57" s="172">
        <v>12243.59</v>
      </c>
      <c r="J57" s="172">
        <f t="shared" si="1"/>
        <v>2081.41</v>
      </c>
      <c r="K57" s="172">
        <f>VLOOKUP(D57,[1]Sheet2!$C$1:$E$73,3,0)</f>
        <v>12243.59</v>
      </c>
      <c r="L57" s="172">
        <f t="shared" si="3"/>
        <v>0</v>
      </c>
      <c r="M57" s="179" t="s">
        <v>669</v>
      </c>
      <c r="N57" t="s">
        <v>713</v>
      </c>
      <c r="O57" t="s">
        <v>703</v>
      </c>
      <c r="P57" t="s">
        <v>714</v>
      </c>
    </row>
    <row r="58" spans="1:17" ht="24" hidden="1">
      <c r="A58" s="36" t="s">
        <v>157</v>
      </c>
      <c r="B58" s="168">
        <v>42328</v>
      </c>
      <c r="C58" s="169" t="s">
        <v>559</v>
      </c>
      <c r="D58" s="169" t="str">
        <f t="shared" si="0"/>
        <v>423289103-2015110012自筹</v>
      </c>
      <c r="E58" s="170" t="s">
        <v>560</v>
      </c>
      <c r="F58" s="173" t="s">
        <v>269</v>
      </c>
      <c r="G58" s="37">
        <v>10500</v>
      </c>
      <c r="H58" s="172">
        <v>10500</v>
      </c>
      <c r="I58" s="180">
        <v>8974.36</v>
      </c>
      <c r="J58" s="172">
        <f t="shared" si="1"/>
        <v>0</v>
      </c>
      <c r="K58" s="172">
        <f>VLOOKUP(D58,[1]Sheet2!$C$1:$E$73,3,0)</f>
        <v>8974.36</v>
      </c>
      <c r="L58" s="172">
        <f t="shared" si="3"/>
        <v>-1525.6399999999994</v>
      </c>
      <c r="M58" s="172"/>
    </row>
    <row r="59" spans="1:17" ht="24" hidden="1">
      <c r="A59" s="36" t="s">
        <v>157</v>
      </c>
      <c r="B59" s="168">
        <v>42354</v>
      </c>
      <c r="C59" s="169" t="s">
        <v>561</v>
      </c>
      <c r="D59" s="169" t="str">
        <f t="shared" si="0"/>
        <v>423549103-2015120017自筹</v>
      </c>
      <c r="E59" s="170" t="s">
        <v>562</v>
      </c>
      <c r="F59" s="173" t="s">
        <v>269</v>
      </c>
      <c r="G59" s="37">
        <v>12311.65</v>
      </c>
      <c r="H59" s="172">
        <v>12311.65</v>
      </c>
      <c r="I59" s="172">
        <v>12311.65</v>
      </c>
      <c r="J59" s="172">
        <f t="shared" si="1"/>
        <v>0</v>
      </c>
      <c r="K59" s="172">
        <f>VLOOKUP(D59,[1]Sheet2!$C$1:$E$73,3,0)</f>
        <v>12311.65</v>
      </c>
      <c r="L59" s="172">
        <f t="shared" si="3"/>
        <v>0</v>
      </c>
      <c r="M59" s="172"/>
    </row>
    <row r="60" spans="1:17" ht="24" hidden="1">
      <c r="A60" s="36" t="s">
        <v>157</v>
      </c>
      <c r="B60" s="168">
        <v>42362</v>
      </c>
      <c r="C60" s="169" t="s">
        <v>563</v>
      </c>
      <c r="D60" s="169" t="str">
        <f t="shared" si="0"/>
        <v>423629103-2015120039自筹</v>
      </c>
      <c r="E60" s="170" t="s">
        <v>564</v>
      </c>
      <c r="F60" s="173" t="s">
        <v>269</v>
      </c>
      <c r="G60" s="37">
        <v>707.55</v>
      </c>
      <c r="H60" s="172">
        <v>707.55</v>
      </c>
      <c r="I60" s="172">
        <v>707.55</v>
      </c>
      <c r="J60" s="172">
        <f t="shared" si="1"/>
        <v>0</v>
      </c>
      <c r="K60" s="172">
        <f>VLOOKUP(D60,[1]Sheet2!$C$1:$E$73,3,0)</f>
        <v>707.55</v>
      </c>
      <c r="L60" s="172">
        <f t="shared" si="3"/>
        <v>0</v>
      </c>
      <c r="M60" s="172"/>
    </row>
    <row r="61" spans="1:17" ht="24" hidden="1">
      <c r="A61" s="36" t="s">
        <v>157</v>
      </c>
      <c r="B61" s="168">
        <v>42364</v>
      </c>
      <c r="C61" s="169" t="s">
        <v>565</v>
      </c>
      <c r="D61" s="169" t="str">
        <f t="shared" si="0"/>
        <v>423649103-2015120058自筹</v>
      </c>
      <c r="E61" s="170" t="s">
        <v>566</v>
      </c>
      <c r="F61" s="173" t="s">
        <v>269</v>
      </c>
      <c r="G61" s="37">
        <v>1556.6</v>
      </c>
      <c r="H61" s="172">
        <v>1556.6</v>
      </c>
      <c r="I61" s="172">
        <v>1556.6</v>
      </c>
      <c r="J61" s="172">
        <f t="shared" si="1"/>
        <v>0</v>
      </c>
      <c r="K61" s="172">
        <f>VLOOKUP(D61,[1]Sheet2!$C$1:$E$73,3,0)</f>
        <v>1556.6</v>
      </c>
      <c r="L61" s="172">
        <f t="shared" si="3"/>
        <v>0</v>
      </c>
      <c r="M61" s="172"/>
    </row>
    <row r="62" spans="1:17" ht="24" hidden="1">
      <c r="A62" s="36" t="s">
        <v>157</v>
      </c>
      <c r="B62" s="168">
        <v>42545</v>
      </c>
      <c r="C62" s="169" t="s">
        <v>567</v>
      </c>
      <c r="D62" s="169" t="str">
        <f t="shared" si="0"/>
        <v>425459103-2016060037自筹</v>
      </c>
      <c r="E62" s="170" t="s">
        <v>568</v>
      </c>
      <c r="F62" s="173" t="s">
        <v>269</v>
      </c>
      <c r="G62" s="37">
        <v>240</v>
      </c>
      <c r="H62" s="172">
        <v>240</v>
      </c>
      <c r="I62" s="172">
        <v>240</v>
      </c>
      <c r="J62" s="172">
        <f t="shared" si="1"/>
        <v>0</v>
      </c>
      <c r="K62" s="172">
        <f>VLOOKUP(D62,[1]Sheet2!$C$1:$E$73,3,0)</f>
        <v>240</v>
      </c>
      <c r="L62" s="172">
        <f t="shared" si="3"/>
        <v>0</v>
      </c>
      <c r="M62" s="172"/>
    </row>
    <row r="63" spans="1:17" ht="24" hidden="1">
      <c r="A63" s="36" t="s">
        <v>157</v>
      </c>
      <c r="B63" s="168">
        <v>42579</v>
      </c>
      <c r="C63" s="169" t="s">
        <v>569</v>
      </c>
      <c r="D63" s="169" t="str">
        <f t="shared" si="0"/>
        <v>425799103-2016070052自筹</v>
      </c>
      <c r="E63" s="170" t="s">
        <v>570</v>
      </c>
      <c r="F63" s="173" t="s">
        <v>269</v>
      </c>
      <c r="G63" s="37">
        <v>716</v>
      </c>
      <c r="H63" s="172">
        <v>716</v>
      </c>
      <c r="I63" s="172">
        <v>716</v>
      </c>
      <c r="J63" s="172">
        <f t="shared" si="1"/>
        <v>0</v>
      </c>
      <c r="K63" s="172">
        <f>VLOOKUP(D63,[1]Sheet2!$C$1:$E$73,3,0)</f>
        <v>716</v>
      </c>
      <c r="L63" s="172">
        <f t="shared" si="3"/>
        <v>0</v>
      </c>
      <c r="M63" s="172"/>
    </row>
    <row r="64" spans="1:17" ht="24" hidden="1">
      <c r="A64" s="36" t="s">
        <v>157</v>
      </c>
      <c r="B64" s="168">
        <v>42642</v>
      </c>
      <c r="C64" s="169" t="s">
        <v>571</v>
      </c>
      <c r="D64" s="169" t="str">
        <f t="shared" si="0"/>
        <v>426429103-2016090105自筹</v>
      </c>
      <c r="E64" s="170" t="s">
        <v>484</v>
      </c>
      <c r="F64" s="173" t="s">
        <v>269</v>
      </c>
      <c r="G64" s="37">
        <v>5757.28</v>
      </c>
      <c r="H64" s="172">
        <v>5757.28</v>
      </c>
      <c r="I64" s="172">
        <v>5757.28</v>
      </c>
      <c r="J64" s="172">
        <f t="shared" si="1"/>
        <v>0</v>
      </c>
      <c r="K64" s="172">
        <f>VLOOKUP(D64,[1]Sheet2!$C$1:$E$73,3,0)</f>
        <v>5757.28</v>
      </c>
      <c r="L64" s="172">
        <f t="shared" si="3"/>
        <v>0</v>
      </c>
      <c r="M64" s="172"/>
    </row>
    <row r="65" spans="1:17" ht="24" hidden="1">
      <c r="A65" s="36" t="s">
        <v>157</v>
      </c>
      <c r="B65" s="168">
        <v>42670</v>
      </c>
      <c r="C65" s="169" t="s">
        <v>572</v>
      </c>
      <c r="D65" s="169" t="str">
        <f t="shared" si="0"/>
        <v>426709103-2016100033自筹</v>
      </c>
      <c r="E65" s="170" t="s">
        <v>573</v>
      </c>
      <c r="F65" s="173" t="s">
        <v>269</v>
      </c>
      <c r="G65" s="37">
        <v>660</v>
      </c>
      <c r="H65" s="172">
        <v>660</v>
      </c>
      <c r="I65" s="172">
        <v>660</v>
      </c>
      <c r="J65" s="172">
        <f t="shared" si="1"/>
        <v>0</v>
      </c>
      <c r="K65" s="172">
        <f>VLOOKUP(D65,[1]Sheet2!$C$1:$E$73,3,0)</f>
        <v>660</v>
      </c>
      <c r="L65" s="172">
        <f t="shared" si="3"/>
        <v>0</v>
      </c>
      <c r="M65" s="172"/>
    </row>
    <row r="66" spans="1:17" ht="24" hidden="1">
      <c r="A66" s="36" t="s">
        <v>157</v>
      </c>
      <c r="B66" s="168">
        <v>42733</v>
      </c>
      <c r="C66" s="169" t="s">
        <v>483</v>
      </c>
      <c r="D66" s="169" t="str">
        <f t="shared" si="0"/>
        <v>427339103-2016120160自筹</v>
      </c>
      <c r="E66" s="170" t="s">
        <v>574</v>
      </c>
      <c r="F66" s="173" t="s">
        <v>269</v>
      </c>
      <c r="G66" s="37">
        <v>1415.09</v>
      </c>
      <c r="H66" s="172">
        <v>1415.09</v>
      </c>
      <c r="I66" s="172">
        <v>1415.09</v>
      </c>
      <c r="J66" s="172">
        <f t="shared" si="1"/>
        <v>0</v>
      </c>
      <c r="K66" s="172">
        <f>VLOOKUP(D66,[1]Sheet2!$C$1:$E$73,3,0)</f>
        <v>1415.09</v>
      </c>
      <c r="L66" s="172">
        <f t="shared" si="3"/>
        <v>0</v>
      </c>
      <c r="M66" s="172"/>
    </row>
    <row r="67" spans="1:17" ht="24" hidden="1">
      <c r="A67" s="36" t="s">
        <v>157</v>
      </c>
      <c r="B67" s="168">
        <v>42733</v>
      </c>
      <c r="C67" s="169" t="s">
        <v>575</v>
      </c>
      <c r="D67" s="169" t="str">
        <f t="shared" ref="D67:D71" si="4">B67&amp;C67&amp;A67</f>
        <v>427339103-2016120180自筹</v>
      </c>
      <c r="E67" s="170" t="s">
        <v>576</v>
      </c>
      <c r="F67" s="173" t="s">
        <v>269</v>
      </c>
      <c r="G67" s="37">
        <v>240</v>
      </c>
      <c r="H67" s="172">
        <v>240</v>
      </c>
      <c r="I67" s="172">
        <v>240</v>
      </c>
      <c r="J67" s="172">
        <f t="shared" ref="J67:J71" si="5">G67-H67</f>
        <v>0</v>
      </c>
      <c r="K67" s="172">
        <f>VLOOKUP(D67,[1]Sheet2!$C$1:$E$73,3,0)</f>
        <v>240</v>
      </c>
      <c r="L67" s="172">
        <f t="shared" si="3"/>
        <v>0</v>
      </c>
      <c r="M67" s="172"/>
    </row>
    <row r="68" spans="1:17" ht="24" hidden="1">
      <c r="A68" s="36" t="s">
        <v>157</v>
      </c>
      <c r="B68" s="168">
        <v>42886</v>
      </c>
      <c r="C68" s="169" t="s">
        <v>577</v>
      </c>
      <c r="D68" s="169" t="str">
        <f t="shared" si="4"/>
        <v>428869103-2017050169自筹</v>
      </c>
      <c r="E68" s="170" t="s">
        <v>578</v>
      </c>
      <c r="F68" s="173" t="s">
        <v>269</v>
      </c>
      <c r="G68" s="37">
        <v>18352.88</v>
      </c>
      <c r="H68" s="172">
        <v>18352.88</v>
      </c>
      <c r="I68" s="180">
        <v>15686.22</v>
      </c>
      <c r="J68" s="172">
        <f t="shared" si="5"/>
        <v>0</v>
      </c>
      <c r="K68" s="172">
        <f>VLOOKUP(D68,[1]Sheet2!$C$1:$E$73,3,0)</f>
        <v>15686.22</v>
      </c>
      <c r="L68" s="172">
        <f t="shared" si="3"/>
        <v>-2666.6600000000017</v>
      </c>
      <c r="M68" s="172"/>
    </row>
    <row r="69" spans="1:17" ht="24" hidden="1">
      <c r="A69" s="36" t="s">
        <v>157</v>
      </c>
      <c r="B69" s="168">
        <v>42329</v>
      </c>
      <c r="C69" s="169" t="s">
        <v>579</v>
      </c>
      <c r="D69" s="169" t="str">
        <f t="shared" si="4"/>
        <v>423299103-2015110013自筹</v>
      </c>
      <c r="E69" s="170" t="s">
        <v>580</v>
      </c>
      <c r="F69" s="173" t="s">
        <v>161</v>
      </c>
      <c r="G69" s="37">
        <v>27305</v>
      </c>
      <c r="H69" s="172">
        <v>27305</v>
      </c>
      <c r="I69" s="172">
        <v>27305</v>
      </c>
      <c r="J69" s="172">
        <f t="shared" si="5"/>
        <v>0</v>
      </c>
      <c r="K69" s="172">
        <f>VLOOKUP(D69,[1]Sheet2!$C$1:$E$73,3,0)</f>
        <v>27305</v>
      </c>
      <c r="L69" s="172">
        <f t="shared" si="3"/>
        <v>0</v>
      </c>
      <c r="M69" s="172"/>
      <c r="N69" t="s">
        <v>715</v>
      </c>
      <c r="O69" t="s">
        <v>703</v>
      </c>
      <c r="P69" t="s">
        <v>716</v>
      </c>
      <c r="Q69" t="s">
        <v>697</v>
      </c>
    </row>
    <row r="70" spans="1:17" ht="24" hidden="1">
      <c r="A70" s="36" t="s">
        <v>157</v>
      </c>
      <c r="B70" s="168">
        <v>42357</v>
      </c>
      <c r="C70" s="169" t="s">
        <v>581</v>
      </c>
      <c r="D70" s="169" t="str">
        <f t="shared" si="4"/>
        <v>423579103-2015120027自筹</v>
      </c>
      <c r="E70" s="170" t="s">
        <v>582</v>
      </c>
      <c r="F70" s="173" t="s">
        <v>161</v>
      </c>
      <c r="G70" s="37">
        <v>27175.33</v>
      </c>
      <c r="H70" s="172">
        <v>27175.33</v>
      </c>
      <c r="I70" s="172">
        <v>27175.33</v>
      </c>
      <c r="J70" s="172">
        <f t="shared" si="5"/>
        <v>0</v>
      </c>
      <c r="K70" s="172">
        <f>VLOOKUP(D70,[1]Sheet2!$C$1:$E$73,3,0)</f>
        <v>27175.33</v>
      </c>
      <c r="L70" s="172">
        <f t="shared" si="3"/>
        <v>0</v>
      </c>
      <c r="M70" s="172"/>
      <c r="N70" t="s">
        <v>715</v>
      </c>
      <c r="O70" t="s">
        <v>703</v>
      </c>
      <c r="P70" t="s">
        <v>716</v>
      </c>
      <c r="Q70" t="s">
        <v>697</v>
      </c>
    </row>
    <row r="71" spans="1:17" ht="24" hidden="1">
      <c r="A71" s="36" t="s">
        <v>157</v>
      </c>
      <c r="B71" s="168">
        <v>42388</v>
      </c>
      <c r="C71" s="169" t="s">
        <v>583</v>
      </c>
      <c r="D71" s="169" t="str">
        <f t="shared" si="4"/>
        <v>423889103-2016010012自筹</v>
      </c>
      <c r="E71" s="170" t="s">
        <v>584</v>
      </c>
      <c r="F71" s="173" t="s">
        <v>161</v>
      </c>
      <c r="G71" s="37">
        <v>26807.43</v>
      </c>
      <c r="H71" s="172">
        <v>26807.43</v>
      </c>
      <c r="I71" s="172">
        <v>26807.43</v>
      </c>
      <c r="J71" s="172">
        <f t="shared" si="5"/>
        <v>0</v>
      </c>
      <c r="K71" s="172">
        <f>VLOOKUP(D71,[1]Sheet2!$C$1:$E$73,3,0)</f>
        <v>26807.43</v>
      </c>
      <c r="L71" s="172">
        <f t="shared" si="3"/>
        <v>0</v>
      </c>
      <c r="M71" s="172"/>
      <c r="N71" t="s">
        <v>715</v>
      </c>
      <c r="O71" t="s">
        <v>703</v>
      </c>
      <c r="P71" t="s">
        <v>716</v>
      </c>
      <c r="Q71" t="s">
        <v>697</v>
      </c>
    </row>
    <row r="72" spans="1:17" ht="24" hidden="1">
      <c r="A72" s="181" t="s">
        <v>157</v>
      </c>
      <c r="B72" s="182" t="s">
        <v>717</v>
      </c>
      <c r="C72" s="183" t="s">
        <v>718</v>
      </c>
      <c r="D72" s="9"/>
      <c r="E72" s="184" t="s">
        <v>719</v>
      </c>
      <c r="F72" s="185" t="s">
        <v>254</v>
      </c>
      <c r="G72" s="186"/>
      <c r="H72" s="187"/>
      <c r="I72" s="188">
        <v>632478.63</v>
      </c>
    </row>
    <row r="73" spans="1:17" ht="24">
      <c r="A73" s="181" t="s">
        <v>69</v>
      </c>
      <c r="B73" s="182" t="s">
        <v>666</v>
      </c>
      <c r="C73" s="183" t="s">
        <v>720</v>
      </c>
      <c r="D73" s="9"/>
      <c r="E73" s="184" t="s">
        <v>721</v>
      </c>
      <c r="F73" s="185" t="s">
        <v>72</v>
      </c>
      <c r="G73" s="186"/>
      <c r="H73" s="187"/>
      <c r="I73" s="188">
        <v>2392.9899999999998</v>
      </c>
    </row>
    <row r="74" spans="1:17" ht="24">
      <c r="A74" s="181" t="s">
        <v>69</v>
      </c>
      <c r="B74" s="182" t="s">
        <v>722</v>
      </c>
      <c r="C74" s="183" t="s">
        <v>723</v>
      </c>
      <c r="D74" s="9"/>
      <c r="E74" s="184" t="s">
        <v>724</v>
      </c>
      <c r="F74" s="185" t="s">
        <v>269</v>
      </c>
      <c r="G74" s="186"/>
      <c r="H74" s="187"/>
      <c r="I74" s="188">
        <v>7000</v>
      </c>
    </row>
    <row r="75" spans="1:17" ht="24">
      <c r="A75" s="181" t="s">
        <v>69</v>
      </c>
      <c r="B75" s="182" t="s">
        <v>725</v>
      </c>
      <c r="C75" s="183" t="s">
        <v>726</v>
      </c>
      <c r="D75" s="9"/>
      <c r="E75" s="184" t="s">
        <v>727</v>
      </c>
      <c r="F75" s="185" t="s">
        <v>72</v>
      </c>
      <c r="G75" s="186"/>
      <c r="H75" s="187"/>
      <c r="I75" s="188">
        <v>13850</v>
      </c>
    </row>
    <row r="76" spans="1:17">
      <c r="H76" s="149">
        <f>SUBTOTAL(9,H2:H75)</f>
        <v>480745.74999999983</v>
      </c>
    </row>
    <row r="77" spans="1:17">
      <c r="H77" s="149" t="e">
        <f>H76-#REF!</f>
        <v>#REF!</v>
      </c>
    </row>
  </sheetData>
  <autoFilter ref="A1:R77" xr:uid="{00000000-0009-0000-0000-000005000000}">
    <filterColumn colId="0">
      <filters>
        <filter val="专项"/>
      </filters>
    </filterColumn>
  </autoFilter>
  <phoneticPr fontId="46" type="noConversion"/>
  <conditionalFormatting sqref="D2:D7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5"/>
  <sheetViews>
    <sheetView workbookViewId="0">
      <selection activeCell="F81" sqref="F81"/>
    </sheetView>
  </sheetViews>
  <sheetFormatPr defaultColWidth="8.77734375" defaultRowHeight="14.4"/>
  <cols>
    <col min="1" max="1" width="6.33203125" customWidth="1"/>
    <col min="2" max="2" width="12.21875" customWidth="1"/>
    <col min="3" max="3" width="15.21875" customWidth="1"/>
    <col min="4" max="4" width="23.33203125" customWidth="1"/>
    <col min="5" max="5" width="17.33203125" style="105" customWidth="1"/>
    <col min="6" max="7" width="19.77734375" style="149" customWidth="1"/>
    <col min="8" max="8" width="40.44140625" customWidth="1"/>
    <col min="9" max="9" width="14.21875" style="40" customWidth="1"/>
    <col min="10" max="10" width="38.33203125" customWidth="1"/>
    <col min="11" max="11" width="43.44140625" customWidth="1"/>
  </cols>
  <sheetData>
    <row r="1" spans="1:11" ht="32.700000000000003" customHeight="1">
      <c r="A1" s="150" t="s">
        <v>57</v>
      </c>
      <c r="B1" s="151" t="s">
        <v>58</v>
      </c>
      <c r="C1" s="151" t="s">
        <v>448</v>
      </c>
      <c r="D1" s="151" t="s">
        <v>59</v>
      </c>
      <c r="E1" s="152" t="s">
        <v>643</v>
      </c>
      <c r="F1" s="153" t="s">
        <v>644</v>
      </c>
      <c r="G1" s="153" t="s">
        <v>646</v>
      </c>
      <c r="H1" s="154" t="s">
        <v>649</v>
      </c>
      <c r="I1" s="163" t="s">
        <v>650</v>
      </c>
      <c r="J1" s="163" t="s">
        <v>67</v>
      </c>
      <c r="K1" s="163" t="s">
        <v>651</v>
      </c>
    </row>
    <row r="2" spans="1:11" ht="28.8">
      <c r="A2" s="155" t="s">
        <v>69</v>
      </c>
      <c r="B2" s="156">
        <v>42487</v>
      </c>
      <c r="C2" s="157" t="s">
        <v>449</v>
      </c>
      <c r="D2" s="158" t="s">
        <v>450</v>
      </c>
      <c r="E2" s="159" t="s">
        <v>254</v>
      </c>
      <c r="F2" s="160">
        <v>16752.14</v>
      </c>
      <c r="G2" s="160">
        <v>16752.14</v>
      </c>
      <c r="H2" s="38" t="s">
        <v>728</v>
      </c>
      <c r="I2" s="39" t="s">
        <v>84</v>
      </c>
      <c r="J2" t="s">
        <v>654</v>
      </c>
      <c r="K2" t="s">
        <v>655</v>
      </c>
    </row>
    <row r="3" spans="1:11" ht="28.8">
      <c r="A3" s="155" t="s">
        <v>69</v>
      </c>
      <c r="B3" s="156">
        <v>42704</v>
      </c>
      <c r="C3" s="157" t="s">
        <v>453</v>
      </c>
      <c r="D3" s="158" t="s">
        <v>454</v>
      </c>
      <c r="E3" s="159" t="s">
        <v>254</v>
      </c>
      <c r="F3" s="160">
        <v>64401.7</v>
      </c>
      <c r="G3" s="160">
        <v>64401.7</v>
      </c>
      <c r="H3" s="38" t="s">
        <v>728</v>
      </c>
      <c r="I3" s="39" t="s">
        <v>84</v>
      </c>
      <c r="J3" t="s">
        <v>656</v>
      </c>
    </row>
    <row r="4" spans="1:11" ht="28.8">
      <c r="A4" s="155" t="s">
        <v>69</v>
      </c>
      <c r="B4" s="156" t="s">
        <v>657</v>
      </c>
      <c r="C4" s="157" t="s">
        <v>451</v>
      </c>
      <c r="D4" s="158" t="s">
        <v>452</v>
      </c>
      <c r="E4" s="159" t="s">
        <v>254</v>
      </c>
      <c r="F4" s="160">
        <v>16410.259999999998</v>
      </c>
      <c r="G4" s="160">
        <v>16410.259999999998</v>
      </c>
      <c r="H4" s="38" t="s">
        <v>728</v>
      </c>
      <c r="I4" s="39" t="s">
        <v>84</v>
      </c>
      <c r="J4" t="s">
        <v>658</v>
      </c>
      <c r="K4" t="s">
        <v>659</v>
      </c>
    </row>
    <row r="5" spans="1:11" ht="24">
      <c r="A5" s="155" t="s">
        <v>69</v>
      </c>
      <c r="B5" s="156">
        <v>42305</v>
      </c>
      <c r="C5" s="157" t="s">
        <v>457</v>
      </c>
      <c r="D5" s="158" t="s">
        <v>458</v>
      </c>
      <c r="E5" s="161" t="s">
        <v>72</v>
      </c>
      <c r="F5" s="160">
        <v>9790.2999999999993</v>
      </c>
      <c r="G5" s="160">
        <v>9790.2999999999993</v>
      </c>
    </row>
    <row r="6" spans="1:11" ht="24">
      <c r="A6" s="155" t="s">
        <v>69</v>
      </c>
      <c r="B6" s="156">
        <v>42354</v>
      </c>
      <c r="C6" s="157" t="s">
        <v>459</v>
      </c>
      <c r="D6" s="158" t="s">
        <v>460</v>
      </c>
      <c r="E6" s="161" t="s">
        <v>72</v>
      </c>
      <c r="F6" s="160">
        <v>3333.34</v>
      </c>
      <c r="G6" s="160">
        <v>3333.34</v>
      </c>
    </row>
    <row r="7" spans="1:11" ht="24">
      <c r="A7" s="155" t="s">
        <v>69</v>
      </c>
      <c r="B7" s="156">
        <v>42361</v>
      </c>
      <c r="C7" s="157" t="s">
        <v>461</v>
      </c>
      <c r="D7" s="158" t="s">
        <v>462</v>
      </c>
      <c r="E7" s="161" t="s">
        <v>72</v>
      </c>
      <c r="F7" s="160">
        <v>50854.69</v>
      </c>
      <c r="G7" s="160">
        <v>50854.69</v>
      </c>
      <c r="H7" t="s">
        <v>660</v>
      </c>
      <c r="I7" s="40" t="s">
        <v>84</v>
      </c>
      <c r="J7" t="s">
        <v>661</v>
      </c>
      <c r="K7" t="s">
        <v>662</v>
      </c>
    </row>
    <row r="8" spans="1:11" ht="24">
      <c r="A8" s="155" t="s">
        <v>69</v>
      </c>
      <c r="B8" s="156">
        <v>42391</v>
      </c>
      <c r="C8" s="157" t="s">
        <v>463</v>
      </c>
      <c r="D8" s="158" t="s">
        <v>464</v>
      </c>
      <c r="E8" s="161" t="s">
        <v>72</v>
      </c>
      <c r="F8" s="160">
        <v>12170.95</v>
      </c>
      <c r="G8" s="160">
        <v>12170.95</v>
      </c>
      <c r="H8" t="s">
        <v>663</v>
      </c>
      <c r="I8" s="40" t="s">
        <v>84</v>
      </c>
      <c r="J8" t="s">
        <v>661</v>
      </c>
      <c r="K8" t="s">
        <v>662</v>
      </c>
    </row>
    <row r="9" spans="1:11" ht="24">
      <c r="A9" s="155" t="s">
        <v>69</v>
      </c>
      <c r="B9" s="156">
        <v>42693</v>
      </c>
      <c r="C9" s="157" t="s">
        <v>465</v>
      </c>
      <c r="D9" s="158" t="s">
        <v>466</v>
      </c>
      <c r="E9" s="161" t="s">
        <v>72</v>
      </c>
      <c r="F9" s="160">
        <v>3632.48</v>
      </c>
      <c r="G9" s="160">
        <v>3632.48</v>
      </c>
    </row>
    <row r="10" spans="1:11" ht="24">
      <c r="A10" s="155" t="s">
        <v>69</v>
      </c>
      <c r="B10" s="156" t="s">
        <v>664</v>
      </c>
      <c r="C10" s="157" t="s">
        <v>455</v>
      </c>
      <c r="D10" s="158" t="s">
        <v>456</v>
      </c>
      <c r="E10" s="161" t="s">
        <v>72</v>
      </c>
      <c r="F10" s="160">
        <v>3076.92</v>
      </c>
      <c r="G10" s="160">
        <v>3076.92</v>
      </c>
    </row>
    <row r="11" spans="1:11" ht="24">
      <c r="A11" s="155" t="s">
        <v>69</v>
      </c>
      <c r="B11" s="156" t="s">
        <v>665</v>
      </c>
      <c r="C11" s="157" t="s">
        <v>467</v>
      </c>
      <c r="D11" s="158" t="s">
        <v>468</v>
      </c>
      <c r="E11" s="161" t="s">
        <v>72</v>
      </c>
      <c r="F11" s="160">
        <v>7179.49</v>
      </c>
      <c r="G11" s="160">
        <v>7179.49</v>
      </c>
    </row>
    <row r="12" spans="1:11" ht="24">
      <c r="A12" s="155" t="s">
        <v>69</v>
      </c>
      <c r="B12" s="156" t="s">
        <v>666</v>
      </c>
      <c r="C12" s="157" t="s">
        <v>469</v>
      </c>
      <c r="D12" s="158" t="s">
        <v>470</v>
      </c>
      <c r="E12" s="161" t="s">
        <v>72</v>
      </c>
      <c r="F12" s="160">
        <v>28446.6</v>
      </c>
      <c r="G12" s="160">
        <v>28446.6</v>
      </c>
      <c r="H12" t="s">
        <v>667</v>
      </c>
      <c r="I12" s="40" t="s">
        <v>84</v>
      </c>
      <c r="J12" t="s">
        <v>668</v>
      </c>
      <c r="K12" t="s">
        <v>662</v>
      </c>
    </row>
    <row r="13" spans="1:11" ht="24">
      <c r="A13" s="162" t="s">
        <v>69</v>
      </c>
      <c r="B13" s="156" t="s">
        <v>666</v>
      </c>
      <c r="C13" s="157" t="s">
        <v>720</v>
      </c>
      <c r="D13" s="158" t="s">
        <v>721</v>
      </c>
      <c r="E13" s="161" t="s">
        <v>72</v>
      </c>
      <c r="F13" s="160">
        <v>2392.9899999999998</v>
      </c>
      <c r="G13" s="160">
        <v>2392.9899999999998</v>
      </c>
    </row>
    <row r="14" spans="1:11" ht="24">
      <c r="A14" s="162" t="s">
        <v>69</v>
      </c>
      <c r="B14" s="156" t="s">
        <v>725</v>
      </c>
      <c r="C14" s="157" t="s">
        <v>726</v>
      </c>
      <c r="D14" s="158" t="s">
        <v>727</v>
      </c>
      <c r="E14" s="161" t="s">
        <v>72</v>
      </c>
      <c r="F14" s="160">
        <v>13850</v>
      </c>
      <c r="G14" s="160">
        <v>13850</v>
      </c>
    </row>
    <row r="15" spans="1:11" ht="24">
      <c r="A15" s="155" t="s">
        <v>69</v>
      </c>
      <c r="B15" s="156">
        <v>42152</v>
      </c>
      <c r="C15" s="157" t="s">
        <v>471</v>
      </c>
      <c r="D15" s="158" t="s">
        <v>472</v>
      </c>
      <c r="E15" s="161" t="s">
        <v>269</v>
      </c>
      <c r="F15" s="160">
        <v>4339.62</v>
      </c>
      <c r="G15" s="160">
        <v>4339.62</v>
      </c>
    </row>
    <row r="16" spans="1:11" ht="24">
      <c r="A16" s="155" t="s">
        <v>69</v>
      </c>
      <c r="B16" s="156">
        <v>42395</v>
      </c>
      <c r="C16" s="157" t="s">
        <v>473</v>
      </c>
      <c r="D16" s="158" t="s">
        <v>474</v>
      </c>
      <c r="E16" s="161" t="s">
        <v>269</v>
      </c>
      <c r="F16" s="160">
        <v>56346.1</v>
      </c>
      <c r="G16" s="160">
        <v>56346.1</v>
      </c>
      <c r="H16" t="s">
        <v>670</v>
      </c>
      <c r="I16" s="40" t="s">
        <v>84</v>
      </c>
      <c r="J16" t="s">
        <v>671</v>
      </c>
      <c r="K16" t="s">
        <v>659</v>
      </c>
    </row>
    <row r="17" spans="1:11" ht="24">
      <c r="A17" s="155" t="s">
        <v>69</v>
      </c>
      <c r="B17" s="156">
        <v>42457</v>
      </c>
      <c r="C17" s="157" t="s">
        <v>475</v>
      </c>
      <c r="D17" s="158" t="s">
        <v>476</v>
      </c>
      <c r="E17" s="161" t="s">
        <v>269</v>
      </c>
      <c r="F17" s="160">
        <v>5943.4</v>
      </c>
      <c r="G17" s="160">
        <v>5943.4</v>
      </c>
    </row>
    <row r="18" spans="1:11" ht="24">
      <c r="A18" s="155" t="s">
        <v>69</v>
      </c>
      <c r="B18" s="156">
        <v>42521</v>
      </c>
      <c r="C18" s="157" t="s">
        <v>477</v>
      </c>
      <c r="D18" s="158" t="s">
        <v>478</v>
      </c>
      <c r="E18" s="161" t="s">
        <v>269</v>
      </c>
      <c r="F18" s="160">
        <v>7397.95</v>
      </c>
      <c r="G18" s="160">
        <v>7397.95</v>
      </c>
    </row>
    <row r="19" spans="1:11" ht="24">
      <c r="A19" s="155" t="s">
        <v>69</v>
      </c>
      <c r="B19" s="156">
        <v>42581</v>
      </c>
      <c r="C19" s="157" t="s">
        <v>479</v>
      </c>
      <c r="D19" s="158" t="s">
        <v>480</v>
      </c>
      <c r="E19" s="161" t="s">
        <v>269</v>
      </c>
      <c r="F19" s="160">
        <v>22688.67</v>
      </c>
      <c r="G19" s="160">
        <v>22688.67</v>
      </c>
      <c r="H19" t="s">
        <v>672</v>
      </c>
      <c r="I19" s="40" t="s">
        <v>84</v>
      </c>
      <c r="J19" t="s">
        <v>673</v>
      </c>
      <c r="K19" t="s">
        <v>674</v>
      </c>
    </row>
    <row r="20" spans="1:11" ht="24">
      <c r="A20" s="155" t="s">
        <v>69</v>
      </c>
      <c r="B20" s="156">
        <v>42704</v>
      </c>
      <c r="C20" s="157" t="s">
        <v>481</v>
      </c>
      <c r="D20" s="158" t="s">
        <v>482</v>
      </c>
      <c r="E20" s="161" t="s">
        <v>269</v>
      </c>
      <c r="F20" s="160">
        <v>18427.349999999999</v>
      </c>
      <c r="G20" s="160">
        <v>18427.349999999999</v>
      </c>
      <c r="H20" t="s">
        <v>672</v>
      </c>
      <c r="I20" s="40" t="s">
        <v>84</v>
      </c>
      <c r="J20" t="s">
        <v>675</v>
      </c>
      <c r="K20" t="s">
        <v>674</v>
      </c>
    </row>
    <row r="21" spans="1:11" ht="24">
      <c r="A21" s="155" t="s">
        <v>69</v>
      </c>
      <c r="B21" s="156">
        <v>42733</v>
      </c>
      <c r="C21" s="157" t="s">
        <v>483</v>
      </c>
      <c r="D21" s="158" t="s">
        <v>484</v>
      </c>
      <c r="E21" s="161" t="s">
        <v>269</v>
      </c>
      <c r="F21" s="160">
        <v>7961.16</v>
      </c>
      <c r="G21" s="160">
        <v>7961.16</v>
      </c>
    </row>
    <row r="22" spans="1:11" ht="24">
      <c r="A22" s="155" t="s">
        <v>69</v>
      </c>
      <c r="B22" s="156">
        <v>43033</v>
      </c>
      <c r="C22" s="157" t="s">
        <v>485</v>
      </c>
      <c r="D22" s="158" t="s">
        <v>486</v>
      </c>
      <c r="E22" s="161" t="s">
        <v>269</v>
      </c>
      <c r="F22" s="160">
        <v>18867.919999999998</v>
      </c>
      <c r="G22" s="160">
        <v>18867.919999999998</v>
      </c>
    </row>
    <row r="23" spans="1:11" ht="24">
      <c r="A23" s="162" t="s">
        <v>69</v>
      </c>
      <c r="B23" s="156" t="s">
        <v>722</v>
      </c>
      <c r="C23" s="157" t="s">
        <v>723</v>
      </c>
      <c r="D23" s="158" t="s">
        <v>724</v>
      </c>
      <c r="E23" s="161" t="s">
        <v>269</v>
      </c>
      <c r="F23" s="160">
        <v>7000</v>
      </c>
      <c r="G23" s="160">
        <v>7000</v>
      </c>
    </row>
    <row r="24" spans="1:11" ht="24">
      <c r="A24" s="155" t="s">
        <v>69</v>
      </c>
      <c r="B24" s="156">
        <v>42399</v>
      </c>
      <c r="C24" s="157" t="s">
        <v>487</v>
      </c>
      <c r="D24" s="158" t="s">
        <v>488</v>
      </c>
      <c r="E24" s="161" t="s">
        <v>179</v>
      </c>
      <c r="F24" s="160">
        <v>925</v>
      </c>
      <c r="G24" s="160">
        <v>925</v>
      </c>
    </row>
    <row r="25" spans="1:11" ht="24">
      <c r="A25" s="155" t="s">
        <v>69</v>
      </c>
      <c r="B25" s="156">
        <v>42604</v>
      </c>
      <c r="C25" s="157" t="s">
        <v>497</v>
      </c>
      <c r="D25" s="158" t="s">
        <v>498</v>
      </c>
      <c r="E25" s="161" t="s">
        <v>179</v>
      </c>
      <c r="F25" s="160">
        <v>1368.54</v>
      </c>
      <c r="G25" s="160">
        <v>1368.54</v>
      </c>
    </row>
    <row r="26" spans="1:11" ht="24">
      <c r="A26" s="155" t="s">
        <v>69</v>
      </c>
      <c r="B26" s="156">
        <v>42635</v>
      </c>
      <c r="C26" s="157" t="s">
        <v>499</v>
      </c>
      <c r="D26" s="158" t="s">
        <v>500</v>
      </c>
      <c r="E26" s="161" t="s">
        <v>179</v>
      </c>
      <c r="F26" s="160">
        <v>2681.08</v>
      </c>
      <c r="G26" s="160">
        <v>2681.08</v>
      </c>
    </row>
    <row r="27" spans="1:11" ht="24">
      <c r="A27" s="155" t="s">
        <v>69</v>
      </c>
      <c r="B27" s="156">
        <v>42730</v>
      </c>
      <c r="C27" s="157" t="s">
        <v>502</v>
      </c>
      <c r="D27" s="158" t="s">
        <v>503</v>
      </c>
      <c r="E27" s="161" t="s">
        <v>179</v>
      </c>
      <c r="F27" s="160">
        <v>2467.92</v>
      </c>
      <c r="G27" s="160">
        <v>2467.92</v>
      </c>
    </row>
    <row r="28" spans="1:11" ht="24">
      <c r="A28" s="155" t="s">
        <v>69</v>
      </c>
      <c r="B28" s="156">
        <v>42824</v>
      </c>
      <c r="C28" s="157" t="s">
        <v>506</v>
      </c>
      <c r="D28" s="158" t="s">
        <v>490</v>
      </c>
      <c r="E28" s="161" t="s">
        <v>179</v>
      </c>
      <c r="F28" s="160">
        <v>1169.81</v>
      </c>
      <c r="G28" s="160">
        <v>1169.81</v>
      </c>
    </row>
    <row r="29" spans="1:11" ht="24">
      <c r="A29" s="155" t="s">
        <v>69</v>
      </c>
      <c r="B29" s="156" t="s">
        <v>676</v>
      </c>
      <c r="C29" s="157" t="s">
        <v>489</v>
      </c>
      <c r="D29" s="158" t="s">
        <v>490</v>
      </c>
      <c r="E29" s="161" t="s">
        <v>179</v>
      </c>
      <c r="F29" s="160">
        <v>1174</v>
      </c>
      <c r="G29" s="160">
        <v>1174</v>
      </c>
    </row>
    <row r="30" spans="1:11" ht="24">
      <c r="A30" s="155" t="s">
        <v>69</v>
      </c>
      <c r="B30" s="156" t="s">
        <v>677</v>
      </c>
      <c r="C30" s="157" t="s">
        <v>491</v>
      </c>
      <c r="D30" s="158" t="s">
        <v>492</v>
      </c>
      <c r="E30" s="161" t="s">
        <v>179</v>
      </c>
      <c r="F30" s="160">
        <v>3370</v>
      </c>
      <c r="G30" s="160">
        <v>3370</v>
      </c>
      <c r="H30" t="s">
        <v>678</v>
      </c>
      <c r="I30" s="40" t="s">
        <v>84</v>
      </c>
      <c r="J30" t="s">
        <v>679</v>
      </c>
      <c r="K30" t="s">
        <v>680</v>
      </c>
    </row>
    <row r="31" spans="1:11" ht="24">
      <c r="A31" s="155" t="s">
        <v>69</v>
      </c>
      <c r="B31" s="156" t="s">
        <v>681</v>
      </c>
      <c r="C31" s="157" t="s">
        <v>493</v>
      </c>
      <c r="D31" s="158" t="s">
        <v>494</v>
      </c>
      <c r="E31" s="161" t="s">
        <v>179</v>
      </c>
      <c r="F31" s="160">
        <v>1880</v>
      </c>
      <c r="G31" s="160">
        <v>1880</v>
      </c>
    </row>
    <row r="32" spans="1:11" ht="24">
      <c r="A32" s="155" t="s">
        <v>69</v>
      </c>
      <c r="B32" s="156" t="s">
        <v>682</v>
      </c>
      <c r="C32" s="157" t="s">
        <v>495</v>
      </c>
      <c r="D32" s="158" t="s">
        <v>496</v>
      </c>
      <c r="E32" s="161" t="s">
        <v>179</v>
      </c>
      <c r="F32" s="160">
        <v>1065</v>
      </c>
      <c r="G32" s="160">
        <v>1065</v>
      </c>
    </row>
    <row r="33" spans="1:11" ht="24">
      <c r="A33" s="155" t="s">
        <v>69</v>
      </c>
      <c r="B33" s="156" t="s">
        <v>683</v>
      </c>
      <c r="C33" s="157" t="s">
        <v>501</v>
      </c>
      <c r="D33" s="158" t="s">
        <v>490</v>
      </c>
      <c r="E33" s="161" t="s">
        <v>179</v>
      </c>
      <c r="F33" s="160">
        <v>818.87</v>
      </c>
      <c r="G33" s="160">
        <v>818.87</v>
      </c>
    </row>
    <row r="34" spans="1:11" ht="43.2">
      <c r="A34" s="155" t="s">
        <v>69</v>
      </c>
      <c r="B34" s="156" t="s">
        <v>684</v>
      </c>
      <c r="C34" s="157" t="s">
        <v>504</v>
      </c>
      <c r="D34" s="158" t="s">
        <v>505</v>
      </c>
      <c r="E34" s="161" t="s">
        <v>179</v>
      </c>
      <c r="F34" s="160">
        <v>4716.9799999999996</v>
      </c>
      <c r="G34" s="160">
        <v>4716.9799999999996</v>
      </c>
      <c r="H34" t="s">
        <v>685</v>
      </c>
      <c r="I34" s="40" t="s">
        <v>84</v>
      </c>
      <c r="J34" t="s">
        <v>686</v>
      </c>
      <c r="K34" s="38" t="s">
        <v>687</v>
      </c>
    </row>
    <row r="35" spans="1:11" ht="43.2">
      <c r="A35" s="155" t="s">
        <v>69</v>
      </c>
      <c r="B35" s="156" t="s">
        <v>688</v>
      </c>
      <c r="C35" s="157" t="s">
        <v>507</v>
      </c>
      <c r="D35" s="158" t="s">
        <v>508</v>
      </c>
      <c r="E35" s="161" t="s">
        <v>179</v>
      </c>
      <c r="F35" s="160">
        <v>2986.98</v>
      </c>
      <c r="G35" s="160">
        <v>2986.98</v>
      </c>
      <c r="H35" t="s">
        <v>689</v>
      </c>
      <c r="I35" s="40" t="s">
        <v>84</v>
      </c>
      <c r="J35" t="s">
        <v>690</v>
      </c>
      <c r="K35" s="38" t="s">
        <v>691</v>
      </c>
    </row>
    <row r="36" spans="1:11" ht="28.8">
      <c r="A36" s="155" t="s">
        <v>69</v>
      </c>
      <c r="B36" s="156">
        <v>42303</v>
      </c>
      <c r="C36" s="157" t="s">
        <v>509</v>
      </c>
      <c r="D36" s="158" t="s">
        <v>510</v>
      </c>
      <c r="E36" s="161" t="s">
        <v>245</v>
      </c>
      <c r="F36" s="160">
        <v>10047.17</v>
      </c>
      <c r="G36" s="160">
        <v>10047.17</v>
      </c>
      <c r="H36" t="s">
        <v>692</v>
      </c>
      <c r="I36" s="40" t="s">
        <v>84</v>
      </c>
      <c r="J36" s="38" t="s">
        <v>693</v>
      </c>
      <c r="K36" t="s">
        <v>694</v>
      </c>
    </row>
    <row r="37" spans="1:11" ht="24">
      <c r="A37" s="155" t="s">
        <v>69</v>
      </c>
      <c r="B37" s="156">
        <v>42460</v>
      </c>
      <c r="C37" s="157" t="s">
        <v>511</v>
      </c>
      <c r="D37" s="158" t="s">
        <v>512</v>
      </c>
      <c r="E37" s="161" t="s">
        <v>245</v>
      </c>
      <c r="F37" s="160">
        <v>3349.06</v>
      </c>
      <c r="G37" s="160">
        <v>3349.06</v>
      </c>
    </row>
    <row r="38" spans="1:11" ht="24">
      <c r="A38" s="155" t="s">
        <v>69</v>
      </c>
      <c r="B38" s="156">
        <v>42824</v>
      </c>
      <c r="C38" s="157" t="s">
        <v>513</v>
      </c>
      <c r="D38" s="158" t="s">
        <v>514</v>
      </c>
      <c r="E38" s="161" t="s">
        <v>245</v>
      </c>
      <c r="F38" s="160">
        <v>2511.6</v>
      </c>
      <c r="G38" s="160">
        <v>2511.6</v>
      </c>
    </row>
    <row r="39" spans="1:11" ht="24">
      <c r="A39" s="155" t="s">
        <v>69</v>
      </c>
      <c r="B39" s="156">
        <v>42184</v>
      </c>
      <c r="C39" s="157" t="s">
        <v>515</v>
      </c>
      <c r="D39" s="158" t="s">
        <v>516</v>
      </c>
      <c r="E39" s="161" t="s">
        <v>161</v>
      </c>
      <c r="F39" s="160">
        <v>6485</v>
      </c>
      <c r="G39" s="160">
        <v>6485</v>
      </c>
      <c r="H39" t="s">
        <v>695</v>
      </c>
      <c r="I39" s="40" t="s">
        <v>84</v>
      </c>
      <c r="J39" t="s">
        <v>696</v>
      </c>
      <c r="K39" t="s">
        <v>697</v>
      </c>
    </row>
    <row r="40" spans="1:11" ht="24">
      <c r="A40" s="155" t="s">
        <v>69</v>
      </c>
      <c r="B40" s="156">
        <v>42215</v>
      </c>
      <c r="C40" s="157" t="s">
        <v>517</v>
      </c>
      <c r="D40" s="158" t="s">
        <v>518</v>
      </c>
      <c r="E40" s="161" t="s">
        <v>161</v>
      </c>
      <c r="F40" s="160">
        <v>10372</v>
      </c>
      <c r="G40" s="160">
        <v>10372</v>
      </c>
      <c r="H40" t="s">
        <v>695</v>
      </c>
      <c r="I40" s="40" t="s">
        <v>84</v>
      </c>
      <c r="J40" t="s">
        <v>696</v>
      </c>
      <c r="K40" t="s">
        <v>697</v>
      </c>
    </row>
    <row r="41" spans="1:11" ht="24">
      <c r="A41" s="155" t="s">
        <v>69</v>
      </c>
      <c r="B41" s="156">
        <v>42238</v>
      </c>
      <c r="C41" s="157" t="s">
        <v>519</v>
      </c>
      <c r="D41" s="158" t="s">
        <v>520</v>
      </c>
      <c r="E41" s="161" t="s">
        <v>161</v>
      </c>
      <c r="F41" s="160">
        <v>21922.57</v>
      </c>
      <c r="G41" s="160">
        <v>21922.57</v>
      </c>
      <c r="H41" t="s">
        <v>695</v>
      </c>
      <c r="I41" s="40" t="s">
        <v>84</v>
      </c>
      <c r="J41" t="s">
        <v>696</v>
      </c>
      <c r="K41" t="s">
        <v>697</v>
      </c>
    </row>
    <row r="42" spans="1:11" ht="24">
      <c r="A42" s="155" t="s">
        <v>69</v>
      </c>
      <c r="B42" s="156">
        <v>42268</v>
      </c>
      <c r="C42" s="157" t="s">
        <v>521</v>
      </c>
      <c r="D42" s="158" t="s">
        <v>522</v>
      </c>
      <c r="E42" s="161" t="s">
        <v>161</v>
      </c>
      <c r="F42" s="160">
        <v>21155.48</v>
      </c>
      <c r="G42" s="160">
        <v>21155.48</v>
      </c>
      <c r="H42" t="s">
        <v>695</v>
      </c>
      <c r="I42" s="40" t="s">
        <v>84</v>
      </c>
      <c r="J42" t="s">
        <v>696</v>
      </c>
      <c r="K42" t="s">
        <v>697</v>
      </c>
    </row>
    <row r="43" spans="1:11" ht="28.8">
      <c r="A43" s="155" t="s">
        <v>69</v>
      </c>
      <c r="B43" s="156">
        <v>42272</v>
      </c>
      <c r="C43" s="157" t="s">
        <v>523</v>
      </c>
      <c r="D43" s="158" t="s">
        <v>524</v>
      </c>
      <c r="E43" s="161" t="s">
        <v>250</v>
      </c>
      <c r="F43" s="160"/>
      <c r="G43" s="160"/>
      <c r="H43" t="s">
        <v>698</v>
      </c>
      <c r="I43" s="40" t="s">
        <v>84</v>
      </c>
      <c r="J43" t="s">
        <v>699</v>
      </c>
      <c r="K43" s="38" t="s">
        <v>700</v>
      </c>
    </row>
    <row r="44" spans="1:11" ht="24">
      <c r="A44" s="155" t="s">
        <v>157</v>
      </c>
      <c r="B44" s="156">
        <v>42155</v>
      </c>
      <c r="C44" s="157" t="s">
        <v>525</v>
      </c>
      <c r="D44" s="158" t="s">
        <v>526</v>
      </c>
      <c r="E44" s="161" t="s">
        <v>254</v>
      </c>
      <c r="F44" s="160"/>
      <c r="G44" s="160"/>
      <c r="K44" t="s">
        <v>701</v>
      </c>
    </row>
    <row r="45" spans="1:11" ht="24">
      <c r="A45" s="155" t="s">
        <v>157</v>
      </c>
      <c r="B45" s="156">
        <v>42366</v>
      </c>
      <c r="C45" s="157" t="s">
        <v>527</v>
      </c>
      <c r="D45" s="158" t="s">
        <v>528</v>
      </c>
      <c r="E45" s="161" t="s">
        <v>254</v>
      </c>
      <c r="F45" s="160">
        <v>547008.55000000005</v>
      </c>
      <c r="G45" s="160">
        <v>547008.55000000005</v>
      </c>
      <c r="K45" t="s">
        <v>701</v>
      </c>
    </row>
    <row r="46" spans="1:11" ht="24">
      <c r="A46" s="155" t="s">
        <v>157</v>
      </c>
      <c r="B46" s="156">
        <v>42674</v>
      </c>
      <c r="C46" s="157" t="s">
        <v>529</v>
      </c>
      <c r="D46" s="158" t="s">
        <v>530</v>
      </c>
      <c r="E46" s="161" t="s">
        <v>254</v>
      </c>
      <c r="F46" s="160">
        <v>307692.31</v>
      </c>
      <c r="G46" s="160">
        <v>307692.31</v>
      </c>
      <c r="H46" t="s">
        <v>702</v>
      </c>
      <c r="I46" s="40" t="s">
        <v>729</v>
      </c>
      <c r="J46" t="s">
        <v>704</v>
      </c>
    </row>
    <row r="47" spans="1:11" ht="24">
      <c r="A47" s="155" t="s">
        <v>157</v>
      </c>
      <c r="B47" s="156">
        <v>42674</v>
      </c>
      <c r="C47" s="157" t="s">
        <v>531</v>
      </c>
      <c r="D47" s="158" t="s">
        <v>532</v>
      </c>
      <c r="E47" s="161" t="s">
        <v>254</v>
      </c>
      <c r="F47" s="160">
        <v>273504.28000000003</v>
      </c>
      <c r="G47" s="160">
        <v>273504.28000000003</v>
      </c>
      <c r="H47" t="s">
        <v>702</v>
      </c>
      <c r="I47" s="40" t="s">
        <v>729</v>
      </c>
      <c r="J47" t="s">
        <v>656</v>
      </c>
    </row>
    <row r="48" spans="1:11" ht="24">
      <c r="A48" s="162" t="s">
        <v>157</v>
      </c>
      <c r="B48" s="156" t="s">
        <v>717</v>
      </c>
      <c r="C48" s="157" t="s">
        <v>718</v>
      </c>
      <c r="D48" s="158" t="s">
        <v>719</v>
      </c>
      <c r="E48" s="161" t="s">
        <v>254</v>
      </c>
      <c r="F48" s="160">
        <v>632478.63</v>
      </c>
      <c r="G48" s="160">
        <v>632478.63</v>
      </c>
    </row>
    <row r="49" spans="1:11" ht="24">
      <c r="A49" s="155" t="s">
        <v>157</v>
      </c>
      <c r="B49" s="156">
        <v>42293</v>
      </c>
      <c r="C49" s="157" t="s">
        <v>533</v>
      </c>
      <c r="D49" s="158" t="s">
        <v>534</v>
      </c>
      <c r="E49" s="161" t="s">
        <v>72</v>
      </c>
      <c r="F49" s="160">
        <v>3572.65</v>
      </c>
      <c r="G49" s="160">
        <v>3572.65</v>
      </c>
    </row>
    <row r="50" spans="1:11" ht="24">
      <c r="A50" s="155" t="s">
        <v>157</v>
      </c>
      <c r="B50" s="156">
        <v>42733</v>
      </c>
      <c r="C50" s="157" t="s">
        <v>535</v>
      </c>
      <c r="D50" s="158" t="s">
        <v>536</v>
      </c>
      <c r="E50" s="161" t="s">
        <v>72</v>
      </c>
      <c r="F50" s="160">
        <v>7863.24</v>
      </c>
      <c r="G50" s="160">
        <v>7863.24</v>
      </c>
      <c r="H50" t="s">
        <v>705</v>
      </c>
      <c r="I50" s="40" t="s">
        <v>729</v>
      </c>
      <c r="J50" t="s">
        <v>706</v>
      </c>
      <c r="K50" t="s">
        <v>707</v>
      </c>
    </row>
    <row r="51" spans="1:11" ht="24">
      <c r="A51" s="155" t="s">
        <v>157</v>
      </c>
      <c r="B51" s="156">
        <v>42733</v>
      </c>
      <c r="C51" s="157" t="s">
        <v>537</v>
      </c>
      <c r="D51" s="158" t="s">
        <v>538</v>
      </c>
      <c r="E51" s="161" t="s">
        <v>72</v>
      </c>
      <c r="F51" s="160">
        <v>811.97</v>
      </c>
      <c r="G51" s="160">
        <v>811.97</v>
      </c>
    </row>
    <row r="52" spans="1:11" ht="24">
      <c r="A52" s="155" t="s">
        <v>157</v>
      </c>
      <c r="B52" s="156">
        <v>42823</v>
      </c>
      <c r="C52" s="157" t="s">
        <v>539</v>
      </c>
      <c r="D52" s="158" t="s">
        <v>540</v>
      </c>
      <c r="E52" s="161" t="s">
        <v>72</v>
      </c>
      <c r="F52" s="160">
        <v>3145.3</v>
      </c>
      <c r="G52" s="160">
        <v>3145.3</v>
      </c>
    </row>
    <row r="53" spans="1:11" ht="24">
      <c r="A53" s="155" t="s">
        <v>157</v>
      </c>
      <c r="B53" s="156">
        <v>42823</v>
      </c>
      <c r="C53" s="157" t="s">
        <v>541</v>
      </c>
      <c r="D53" s="158" t="s">
        <v>542</v>
      </c>
      <c r="E53" s="161" t="s">
        <v>72</v>
      </c>
      <c r="F53" s="160">
        <v>3299.14</v>
      </c>
      <c r="G53" s="160">
        <v>3299.14</v>
      </c>
    </row>
    <row r="54" spans="1:11" ht="24">
      <c r="A54" s="155" t="s">
        <v>157</v>
      </c>
      <c r="B54" s="156">
        <v>42824</v>
      </c>
      <c r="C54" s="157" t="s">
        <v>543</v>
      </c>
      <c r="D54" s="158" t="s">
        <v>544</v>
      </c>
      <c r="E54" s="161" t="s">
        <v>72</v>
      </c>
      <c r="F54" s="160">
        <v>2094.02</v>
      </c>
      <c r="G54" s="160">
        <v>2094.02</v>
      </c>
    </row>
    <row r="55" spans="1:11" ht="24">
      <c r="A55" s="155" t="s">
        <v>157</v>
      </c>
      <c r="B55" s="156">
        <v>42824</v>
      </c>
      <c r="C55" s="157" t="s">
        <v>545</v>
      </c>
      <c r="D55" s="158" t="s">
        <v>546</v>
      </c>
      <c r="E55" s="161" t="s">
        <v>72</v>
      </c>
      <c r="F55" s="160">
        <v>820.52</v>
      </c>
      <c r="G55" s="160">
        <v>820.52</v>
      </c>
    </row>
    <row r="56" spans="1:11" ht="24">
      <c r="A56" s="155" t="s">
        <v>157</v>
      </c>
      <c r="B56" s="156">
        <v>42849</v>
      </c>
      <c r="C56" s="157" t="s">
        <v>547</v>
      </c>
      <c r="D56" s="158" t="s">
        <v>548</v>
      </c>
      <c r="E56" s="161" t="s">
        <v>72</v>
      </c>
      <c r="F56" s="160">
        <v>10598.3</v>
      </c>
      <c r="G56" s="160">
        <v>10598.3</v>
      </c>
      <c r="H56" t="s">
        <v>705</v>
      </c>
      <c r="I56" s="40" t="s">
        <v>729</v>
      </c>
      <c r="J56" t="s">
        <v>708</v>
      </c>
      <c r="K56" t="s">
        <v>707</v>
      </c>
    </row>
    <row r="57" spans="1:11" ht="24">
      <c r="A57" s="155" t="s">
        <v>157</v>
      </c>
      <c r="B57" s="156">
        <v>42909</v>
      </c>
      <c r="C57" s="157" t="s">
        <v>549</v>
      </c>
      <c r="D57" s="158" t="s">
        <v>550</v>
      </c>
      <c r="E57" s="161" t="s">
        <v>72</v>
      </c>
      <c r="F57" s="160">
        <v>54700.85</v>
      </c>
      <c r="G57" s="160">
        <v>54700.85</v>
      </c>
      <c r="H57" t="s">
        <v>709</v>
      </c>
      <c r="I57" s="40" t="s">
        <v>729</v>
      </c>
      <c r="J57" t="s">
        <v>710</v>
      </c>
      <c r="K57" t="s">
        <v>707</v>
      </c>
    </row>
    <row r="58" spans="1:11" ht="24">
      <c r="A58" s="155" t="s">
        <v>157</v>
      </c>
      <c r="B58" s="156">
        <v>42912</v>
      </c>
      <c r="C58" s="157" t="s">
        <v>551</v>
      </c>
      <c r="D58" s="158" t="s">
        <v>552</v>
      </c>
      <c r="E58" s="161" t="s">
        <v>72</v>
      </c>
      <c r="F58" s="160">
        <v>8737.86</v>
      </c>
      <c r="G58" s="160">
        <v>8737.86</v>
      </c>
    </row>
    <row r="59" spans="1:11" ht="24">
      <c r="A59" s="155" t="s">
        <v>157</v>
      </c>
      <c r="B59" s="156">
        <v>42094</v>
      </c>
      <c r="C59" s="157" t="s">
        <v>553</v>
      </c>
      <c r="D59" s="158" t="s">
        <v>554</v>
      </c>
      <c r="E59" s="161" t="s">
        <v>269</v>
      </c>
      <c r="F59" s="160">
        <v>20687.509999999998</v>
      </c>
      <c r="G59" s="160">
        <v>20687.509999999998</v>
      </c>
      <c r="H59" t="s">
        <v>711</v>
      </c>
      <c r="I59" s="40" t="s">
        <v>729</v>
      </c>
      <c r="J59" t="s">
        <v>712</v>
      </c>
    </row>
    <row r="60" spans="1:11" ht="24">
      <c r="A60" s="155" t="s">
        <v>157</v>
      </c>
      <c r="B60" s="156">
        <v>42276</v>
      </c>
      <c r="C60" s="157" t="s">
        <v>555</v>
      </c>
      <c r="D60" s="158" t="s">
        <v>556</v>
      </c>
      <c r="E60" s="161" t="s">
        <v>269</v>
      </c>
      <c r="F60" s="160">
        <v>4368.93</v>
      </c>
      <c r="G60" s="160">
        <v>4368.93</v>
      </c>
    </row>
    <row r="61" spans="1:11" ht="24">
      <c r="A61" s="155" t="s">
        <v>157</v>
      </c>
      <c r="B61" s="156">
        <v>42293</v>
      </c>
      <c r="C61" s="157" t="s">
        <v>557</v>
      </c>
      <c r="D61" s="158" t="s">
        <v>558</v>
      </c>
      <c r="E61" s="161" t="s">
        <v>269</v>
      </c>
      <c r="F61" s="160">
        <v>12243.59</v>
      </c>
      <c r="G61" s="160">
        <v>12243.59</v>
      </c>
      <c r="H61" t="s">
        <v>713</v>
      </c>
      <c r="I61" s="40" t="s">
        <v>729</v>
      </c>
      <c r="J61" t="s">
        <v>714</v>
      </c>
    </row>
    <row r="62" spans="1:11" ht="24">
      <c r="A62" s="155" t="s">
        <v>157</v>
      </c>
      <c r="B62" s="156">
        <v>42328</v>
      </c>
      <c r="C62" s="157" t="s">
        <v>559</v>
      </c>
      <c r="D62" s="158" t="s">
        <v>560</v>
      </c>
      <c r="E62" s="161" t="s">
        <v>269</v>
      </c>
      <c r="F62" s="160">
        <v>8974.36</v>
      </c>
      <c r="G62" s="160">
        <v>8974.36</v>
      </c>
    </row>
    <row r="63" spans="1:11" ht="24">
      <c r="A63" s="155" t="s">
        <v>157</v>
      </c>
      <c r="B63" s="156">
        <v>42354</v>
      </c>
      <c r="C63" s="157" t="s">
        <v>561</v>
      </c>
      <c r="D63" s="158" t="s">
        <v>562</v>
      </c>
      <c r="E63" s="161" t="s">
        <v>269</v>
      </c>
      <c r="F63" s="160">
        <v>12311.65</v>
      </c>
      <c r="G63" s="160">
        <v>12311.65</v>
      </c>
    </row>
    <row r="64" spans="1:11" ht="24">
      <c r="A64" s="155" t="s">
        <v>157</v>
      </c>
      <c r="B64" s="156">
        <v>42362</v>
      </c>
      <c r="C64" s="157" t="s">
        <v>563</v>
      </c>
      <c r="D64" s="158" t="s">
        <v>564</v>
      </c>
      <c r="E64" s="161" t="s">
        <v>269</v>
      </c>
      <c r="F64" s="160">
        <v>707.55</v>
      </c>
      <c r="G64" s="160">
        <v>707.55</v>
      </c>
    </row>
    <row r="65" spans="1:11" ht="24">
      <c r="A65" s="155" t="s">
        <v>157</v>
      </c>
      <c r="B65" s="156">
        <v>42364</v>
      </c>
      <c r="C65" s="157" t="s">
        <v>565</v>
      </c>
      <c r="D65" s="158" t="s">
        <v>566</v>
      </c>
      <c r="E65" s="161" t="s">
        <v>269</v>
      </c>
      <c r="F65" s="160">
        <v>1556.6</v>
      </c>
      <c r="G65" s="160">
        <v>1556.6</v>
      </c>
    </row>
    <row r="66" spans="1:11" ht="24">
      <c r="A66" s="155" t="s">
        <v>157</v>
      </c>
      <c r="B66" s="156">
        <v>42545</v>
      </c>
      <c r="C66" s="157" t="s">
        <v>567</v>
      </c>
      <c r="D66" s="158" t="s">
        <v>568</v>
      </c>
      <c r="E66" s="161" t="s">
        <v>269</v>
      </c>
      <c r="F66" s="160">
        <v>240</v>
      </c>
      <c r="G66" s="160">
        <v>240</v>
      </c>
    </row>
    <row r="67" spans="1:11" ht="24">
      <c r="A67" s="155" t="s">
        <v>157</v>
      </c>
      <c r="B67" s="156">
        <v>42579</v>
      </c>
      <c r="C67" s="157" t="s">
        <v>569</v>
      </c>
      <c r="D67" s="158" t="s">
        <v>570</v>
      </c>
      <c r="E67" s="161" t="s">
        <v>269</v>
      </c>
      <c r="F67" s="160">
        <v>716</v>
      </c>
      <c r="G67" s="160">
        <v>716</v>
      </c>
    </row>
    <row r="68" spans="1:11" ht="24">
      <c r="A68" s="155" t="s">
        <v>157</v>
      </c>
      <c r="B68" s="156">
        <v>42642</v>
      </c>
      <c r="C68" s="157" t="s">
        <v>571</v>
      </c>
      <c r="D68" s="158" t="s">
        <v>484</v>
      </c>
      <c r="E68" s="161" t="s">
        <v>269</v>
      </c>
      <c r="F68" s="160">
        <v>5757.28</v>
      </c>
      <c r="G68" s="160">
        <v>5757.28</v>
      </c>
    </row>
    <row r="69" spans="1:11" ht="24">
      <c r="A69" s="155" t="s">
        <v>157</v>
      </c>
      <c r="B69" s="156">
        <v>42670</v>
      </c>
      <c r="C69" s="157" t="s">
        <v>572</v>
      </c>
      <c r="D69" s="158" t="s">
        <v>573</v>
      </c>
      <c r="E69" s="161" t="s">
        <v>269</v>
      </c>
      <c r="F69" s="160">
        <v>660</v>
      </c>
      <c r="G69" s="160">
        <v>660</v>
      </c>
    </row>
    <row r="70" spans="1:11" ht="24">
      <c r="A70" s="155" t="s">
        <v>157</v>
      </c>
      <c r="B70" s="156">
        <v>42733</v>
      </c>
      <c r="C70" s="157" t="s">
        <v>483</v>
      </c>
      <c r="D70" s="158" t="s">
        <v>574</v>
      </c>
      <c r="E70" s="161" t="s">
        <v>269</v>
      </c>
      <c r="F70" s="160">
        <v>1415.09</v>
      </c>
      <c r="G70" s="160">
        <v>1415.09</v>
      </c>
    </row>
    <row r="71" spans="1:11" ht="24">
      <c r="A71" s="155" t="s">
        <v>157</v>
      </c>
      <c r="B71" s="156">
        <v>42733</v>
      </c>
      <c r="C71" s="157" t="s">
        <v>575</v>
      </c>
      <c r="D71" s="158" t="s">
        <v>576</v>
      </c>
      <c r="E71" s="161" t="s">
        <v>269</v>
      </c>
      <c r="F71" s="160">
        <v>240</v>
      </c>
      <c r="G71" s="160">
        <v>240</v>
      </c>
    </row>
    <row r="72" spans="1:11" ht="24">
      <c r="A72" s="155" t="s">
        <v>157</v>
      </c>
      <c r="B72" s="156">
        <v>42886</v>
      </c>
      <c r="C72" s="157" t="s">
        <v>577</v>
      </c>
      <c r="D72" s="158" t="s">
        <v>578</v>
      </c>
      <c r="E72" s="161" t="s">
        <v>269</v>
      </c>
      <c r="F72" s="160">
        <v>15686.22</v>
      </c>
      <c r="G72" s="160">
        <v>15686.22</v>
      </c>
    </row>
    <row r="73" spans="1:11" ht="24">
      <c r="A73" s="155" t="s">
        <v>157</v>
      </c>
      <c r="B73" s="156">
        <v>42329</v>
      </c>
      <c r="C73" s="157" t="s">
        <v>579</v>
      </c>
      <c r="D73" s="158" t="s">
        <v>580</v>
      </c>
      <c r="E73" s="161" t="s">
        <v>161</v>
      </c>
      <c r="F73" s="160">
        <v>27305</v>
      </c>
      <c r="G73" s="160">
        <v>27305</v>
      </c>
      <c r="H73" t="s">
        <v>715</v>
      </c>
      <c r="I73" s="40" t="s">
        <v>729</v>
      </c>
      <c r="J73" t="s">
        <v>716</v>
      </c>
      <c r="K73" t="s">
        <v>697</v>
      </c>
    </row>
    <row r="74" spans="1:11" ht="24">
      <c r="A74" s="155" t="s">
        <v>157</v>
      </c>
      <c r="B74" s="156">
        <v>42357</v>
      </c>
      <c r="C74" s="157" t="s">
        <v>581</v>
      </c>
      <c r="D74" s="158" t="s">
        <v>582</v>
      </c>
      <c r="E74" s="161" t="s">
        <v>161</v>
      </c>
      <c r="F74" s="160">
        <v>27175.33</v>
      </c>
      <c r="G74" s="160">
        <v>27175.33</v>
      </c>
      <c r="H74" t="s">
        <v>715</v>
      </c>
      <c r="I74" s="40" t="s">
        <v>729</v>
      </c>
      <c r="J74" t="s">
        <v>716</v>
      </c>
      <c r="K74" t="s">
        <v>697</v>
      </c>
    </row>
    <row r="75" spans="1:11" ht="24">
      <c r="A75" s="155" t="s">
        <v>157</v>
      </c>
      <c r="B75" s="156">
        <v>42388</v>
      </c>
      <c r="C75" s="157" t="s">
        <v>583</v>
      </c>
      <c r="D75" s="158" t="s">
        <v>584</v>
      </c>
      <c r="E75" s="161" t="s">
        <v>161</v>
      </c>
      <c r="F75" s="160">
        <v>26807.43</v>
      </c>
      <c r="G75" s="160">
        <v>26807.43</v>
      </c>
      <c r="H75" t="s">
        <v>715</v>
      </c>
      <c r="I75" s="40" t="s">
        <v>729</v>
      </c>
      <c r="J75" t="s">
        <v>716</v>
      </c>
      <c r="K75" t="s">
        <v>697</v>
      </c>
    </row>
  </sheetData>
  <autoFilter ref="A1:R77" xr:uid="{00000000-0009-0000-0000-000006000000}"/>
  <phoneticPr fontId="4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O127"/>
  <sheetViews>
    <sheetView workbookViewId="0">
      <selection activeCell="G10" sqref="G10"/>
    </sheetView>
  </sheetViews>
  <sheetFormatPr defaultColWidth="13.44140625" defaultRowHeight="14.4"/>
  <cols>
    <col min="1" max="1" width="5.33203125" style="40" customWidth="1"/>
    <col min="3" max="3" width="9.88671875" customWidth="1"/>
    <col min="4" max="4" width="19.33203125" customWidth="1"/>
    <col min="5" max="5" width="10.77734375" style="105" customWidth="1"/>
    <col min="6" max="6" width="15.77734375" style="142" customWidth="1"/>
    <col min="7" max="7" width="16.77734375" style="142" customWidth="1"/>
    <col min="8" max="8" width="41.6640625" style="40" customWidth="1"/>
    <col min="11" max="16384" width="13.44140625" style="143"/>
  </cols>
  <sheetData>
    <row r="1" spans="1:8" s="136" customFormat="1" ht="15" customHeight="1">
      <c r="A1" t="s">
        <v>57</v>
      </c>
      <c r="B1" t="s">
        <v>58</v>
      </c>
      <c r="C1" t="s">
        <v>53</v>
      </c>
      <c r="D1" t="s">
        <v>59</v>
      </c>
      <c r="E1" s="105" t="s">
        <v>730</v>
      </c>
      <c r="F1" s="144" t="s">
        <v>62</v>
      </c>
      <c r="G1" s="144" t="s">
        <v>63</v>
      </c>
      <c r="H1" t="s">
        <v>67</v>
      </c>
    </row>
    <row r="2" spans="1:8" s="136" customFormat="1" ht="15" customHeight="1">
      <c r="A2" t="s">
        <v>69</v>
      </c>
      <c r="B2" t="s">
        <v>731</v>
      </c>
      <c r="C2" t="s">
        <v>732</v>
      </c>
      <c r="D2" t="s">
        <v>72</v>
      </c>
      <c r="E2" s="105" t="s">
        <v>72</v>
      </c>
      <c r="F2" s="144">
        <v>290</v>
      </c>
      <c r="G2" s="144">
        <v>290</v>
      </c>
      <c r="H2"/>
    </row>
    <row r="3" spans="1:8" s="136" customFormat="1" ht="15" customHeight="1">
      <c r="A3" t="s">
        <v>69</v>
      </c>
      <c r="B3" t="s">
        <v>733</v>
      </c>
      <c r="C3" t="s">
        <v>734</v>
      </c>
      <c r="D3" t="s">
        <v>735</v>
      </c>
      <c r="E3" s="105" t="s">
        <v>72</v>
      </c>
      <c r="F3" s="144">
        <v>371</v>
      </c>
      <c r="G3" s="144">
        <v>371</v>
      </c>
      <c r="H3"/>
    </row>
    <row r="4" spans="1:8" s="136" customFormat="1" ht="15" customHeight="1">
      <c r="A4" t="s">
        <v>69</v>
      </c>
      <c r="B4" t="s">
        <v>736</v>
      </c>
      <c r="C4" t="s">
        <v>737</v>
      </c>
      <c r="D4" t="s">
        <v>738</v>
      </c>
      <c r="E4" s="105" t="s">
        <v>72</v>
      </c>
      <c r="F4" s="144">
        <v>250</v>
      </c>
      <c r="G4" s="144">
        <v>250</v>
      </c>
      <c r="H4"/>
    </row>
    <row r="5" spans="1:8" s="136" customFormat="1" ht="15" customHeight="1">
      <c r="A5" t="s">
        <v>69</v>
      </c>
      <c r="B5" t="s">
        <v>739</v>
      </c>
      <c r="C5" t="s">
        <v>740</v>
      </c>
      <c r="D5" t="s">
        <v>741</v>
      </c>
      <c r="E5" s="105" t="s">
        <v>72</v>
      </c>
      <c r="F5" s="144">
        <v>118</v>
      </c>
      <c r="G5" s="144">
        <v>118</v>
      </c>
      <c r="H5"/>
    </row>
    <row r="6" spans="1:8" s="136" customFormat="1" ht="15" customHeight="1">
      <c r="A6" t="s">
        <v>69</v>
      </c>
      <c r="B6" t="s">
        <v>739</v>
      </c>
      <c r="C6" t="s">
        <v>742</v>
      </c>
      <c r="D6" t="s">
        <v>741</v>
      </c>
      <c r="E6" s="105" t="s">
        <v>72</v>
      </c>
      <c r="F6" s="144">
        <v>261</v>
      </c>
      <c r="G6" s="144">
        <v>261</v>
      </c>
      <c r="H6"/>
    </row>
    <row r="7" spans="1:8" s="136" customFormat="1" ht="15" customHeight="1">
      <c r="A7" t="s">
        <v>69</v>
      </c>
      <c r="B7" t="s">
        <v>739</v>
      </c>
      <c r="C7" t="s">
        <v>743</v>
      </c>
      <c r="D7" t="s">
        <v>744</v>
      </c>
      <c r="E7" s="105" t="s">
        <v>72</v>
      </c>
      <c r="F7" s="144">
        <v>130</v>
      </c>
      <c r="G7" s="144">
        <v>130</v>
      </c>
      <c r="H7"/>
    </row>
    <row r="8" spans="1:8" s="136" customFormat="1" ht="15" customHeight="1">
      <c r="A8" t="s">
        <v>69</v>
      </c>
      <c r="B8" t="s">
        <v>745</v>
      </c>
      <c r="C8" t="s">
        <v>742</v>
      </c>
      <c r="D8" t="s">
        <v>746</v>
      </c>
      <c r="E8" s="105" t="s">
        <v>72</v>
      </c>
      <c r="F8" s="144">
        <v>960.9</v>
      </c>
      <c r="G8" s="144">
        <v>960.9</v>
      </c>
      <c r="H8"/>
    </row>
    <row r="9" spans="1:8" s="136" customFormat="1" ht="15" customHeight="1">
      <c r="A9" t="s">
        <v>69</v>
      </c>
      <c r="B9" t="s">
        <v>747</v>
      </c>
      <c r="C9" t="s">
        <v>748</v>
      </c>
      <c r="D9" t="s">
        <v>749</v>
      </c>
      <c r="E9" s="105" t="s">
        <v>72</v>
      </c>
      <c r="F9" s="144">
        <v>11470</v>
      </c>
      <c r="G9" s="144">
        <v>11470</v>
      </c>
      <c r="H9" t="s">
        <v>750</v>
      </c>
    </row>
    <row r="10" spans="1:8" s="136" customFormat="1" ht="15" customHeight="1">
      <c r="A10" t="s">
        <v>69</v>
      </c>
      <c r="B10" t="s">
        <v>747</v>
      </c>
      <c r="C10" t="s">
        <v>751</v>
      </c>
      <c r="D10" t="s">
        <v>752</v>
      </c>
      <c r="E10" s="105" t="s">
        <v>72</v>
      </c>
      <c r="F10" s="144">
        <v>10000</v>
      </c>
      <c r="G10" s="144">
        <v>10000</v>
      </c>
      <c r="H10" t="s">
        <v>753</v>
      </c>
    </row>
    <row r="11" spans="1:8" s="136" customFormat="1" ht="15" customHeight="1">
      <c r="A11" t="s">
        <v>69</v>
      </c>
      <c r="B11" t="s">
        <v>754</v>
      </c>
      <c r="C11" t="s">
        <v>755</v>
      </c>
      <c r="D11" t="s">
        <v>756</v>
      </c>
      <c r="E11" s="105" t="s">
        <v>72</v>
      </c>
      <c r="F11" s="144">
        <v>18900</v>
      </c>
      <c r="G11" s="144">
        <v>18900</v>
      </c>
      <c r="H11" t="s">
        <v>757</v>
      </c>
    </row>
    <row r="12" spans="1:8" s="136" customFormat="1" ht="15" customHeight="1">
      <c r="A12" t="s">
        <v>69</v>
      </c>
      <c r="B12" t="s">
        <v>758</v>
      </c>
      <c r="C12" t="s">
        <v>737</v>
      </c>
      <c r="D12" t="s">
        <v>759</v>
      </c>
      <c r="E12" s="105" t="s">
        <v>72</v>
      </c>
      <c r="F12" s="144">
        <v>5000</v>
      </c>
      <c r="G12" s="144">
        <v>5000</v>
      </c>
      <c r="H12"/>
    </row>
    <row r="13" spans="1:8" s="136" customFormat="1" ht="15" customHeight="1">
      <c r="A13" t="s">
        <v>69</v>
      </c>
      <c r="B13" t="s">
        <v>760</v>
      </c>
      <c r="C13" t="s">
        <v>761</v>
      </c>
      <c r="D13" t="s">
        <v>756</v>
      </c>
      <c r="E13" s="105" t="s">
        <v>72</v>
      </c>
      <c r="F13" s="144">
        <v>3600</v>
      </c>
      <c r="G13" s="144">
        <v>3600</v>
      </c>
      <c r="H13"/>
    </row>
    <row r="14" spans="1:8" s="136" customFormat="1" ht="15" customHeight="1">
      <c r="A14" t="s">
        <v>69</v>
      </c>
      <c r="B14" t="s">
        <v>760</v>
      </c>
      <c r="C14" t="s">
        <v>762</v>
      </c>
      <c r="D14" t="s">
        <v>763</v>
      </c>
      <c r="E14" s="105" t="s">
        <v>72</v>
      </c>
      <c r="F14" s="144">
        <v>165.5</v>
      </c>
      <c r="G14" s="144">
        <v>165.5</v>
      </c>
      <c r="H14"/>
    </row>
    <row r="15" spans="1:8" s="136" customFormat="1" ht="15" customHeight="1">
      <c r="A15" t="s">
        <v>69</v>
      </c>
      <c r="B15" t="s">
        <v>760</v>
      </c>
      <c r="C15" t="s">
        <v>732</v>
      </c>
      <c r="D15" t="s">
        <v>764</v>
      </c>
      <c r="E15" s="105" t="s">
        <v>72</v>
      </c>
      <c r="F15" s="144">
        <v>800</v>
      </c>
      <c r="G15" s="144">
        <v>800</v>
      </c>
      <c r="H15"/>
    </row>
    <row r="16" spans="1:8" s="136" customFormat="1" ht="15" customHeight="1">
      <c r="A16" t="s">
        <v>69</v>
      </c>
      <c r="B16" t="s">
        <v>765</v>
      </c>
      <c r="C16" t="s">
        <v>766</v>
      </c>
      <c r="D16" t="s">
        <v>767</v>
      </c>
      <c r="E16" s="105" t="s">
        <v>72</v>
      </c>
      <c r="F16" s="144">
        <v>1902</v>
      </c>
      <c r="G16" s="144">
        <v>1902</v>
      </c>
      <c r="H16"/>
    </row>
    <row r="17" spans="1:8" customFormat="1" ht="15" customHeight="1">
      <c r="A17" t="s">
        <v>69</v>
      </c>
      <c r="B17" t="s">
        <v>765</v>
      </c>
      <c r="C17" t="s">
        <v>768</v>
      </c>
      <c r="D17" t="s">
        <v>769</v>
      </c>
      <c r="E17" s="105" t="s">
        <v>72</v>
      </c>
      <c r="F17" s="144">
        <v>1154</v>
      </c>
      <c r="G17" s="144">
        <v>1154</v>
      </c>
    </row>
    <row r="18" spans="1:8" customFormat="1" ht="15" customHeight="1">
      <c r="A18" t="s">
        <v>69</v>
      </c>
      <c r="B18" t="s">
        <v>765</v>
      </c>
      <c r="C18" t="s">
        <v>748</v>
      </c>
      <c r="D18" t="s">
        <v>770</v>
      </c>
      <c r="E18" s="105" t="s">
        <v>72</v>
      </c>
      <c r="F18" s="144">
        <v>1700</v>
      </c>
      <c r="G18" s="144">
        <v>1700</v>
      </c>
    </row>
    <row r="19" spans="1:8" customFormat="1" ht="15" customHeight="1">
      <c r="A19" t="s">
        <v>69</v>
      </c>
      <c r="B19" t="s">
        <v>771</v>
      </c>
      <c r="C19" t="s">
        <v>772</v>
      </c>
      <c r="D19" t="s">
        <v>72</v>
      </c>
      <c r="E19" s="105" t="s">
        <v>72</v>
      </c>
      <c r="F19" s="144">
        <v>500</v>
      </c>
      <c r="G19" s="144">
        <v>500</v>
      </c>
    </row>
    <row r="20" spans="1:8" customFormat="1" ht="15" customHeight="1">
      <c r="A20" t="s">
        <v>69</v>
      </c>
      <c r="B20" t="s">
        <v>771</v>
      </c>
      <c r="C20" t="s">
        <v>773</v>
      </c>
      <c r="D20" t="s">
        <v>774</v>
      </c>
      <c r="E20" s="105" t="s">
        <v>72</v>
      </c>
      <c r="F20" s="144">
        <v>1200</v>
      </c>
      <c r="G20" s="144">
        <v>1200</v>
      </c>
    </row>
    <row r="21" spans="1:8" customFormat="1" ht="15" customHeight="1">
      <c r="A21" t="s">
        <v>69</v>
      </c>
      <c r="B21" t="s">
        <v>775</v>
      </c>
      <c r="C21" t="s">
        <v>776</v>
      </c>
      <c r="D21" t="s">
        <v>777</v>
      </c>
      <c r="E21" s="105" t="s">
        <v>72</v>
      </c>
      <c r="F21" s="144">
        <v>3200</v>
      </c>
      <c r="G21" s="144">
        <v>3200</v>
      </c>
    </row>
    <row r="22" spans="1:8" s="141" customFormat="1" ht="15" customHeight="1">
      <c r="A22" s="101" t="s">
        <v>69</v>
      </c>
      <c r="B22" s="101" t="s">
        <v>739</v>
      </c>
      <c r="C22" s="101" t="s">
        <v>778</v>
      </c>
      <c r="D22" s="101" t="s">
        <v>779</v>
      </c>
      <c r="E22" s="145" t="s">
        <v>72</v>
      </c>
      <c r="F22" s="146">
        <v>315</v>
      </c>
      <c r="G22" s="146">
        <v>315</v>
      </c>
      <c r="H22" s="101"/>
    </row>
    <row r="23" spans="1:8" s="141" customFormat="1" ht="15" customHeight="1">
      <c r="A23" s="101" t="s">
        <v>69</v>
      </c>
      <c r="B23" s="101" t="s">
        <v>765</v>
      </c>
      <c r="C23" s="101" t="s">
        <v>780</v>
      </c>
      <c r="D23" s="101" t="s">
        <v>767</v>
      </c>
      <c r="E23" s="145" t="s">
        <v>72</v>
      </c>
      <c r="F23" s="146">
        <v>278</v>
      </c>
      <c r="G23" s="146">
        <v>278</v>
      </c>
      <c r="H23" s="101"/>
    </row>
    <row r="24" spans="1:8" s="141" customFormat="1" ht="15" customHeight="1">
      <c r="A24" s="101" t="s">
        <v>69</v>
      </c>
      <c r="B24" s="101" t="s">
        <v>765</v>
      </c>
      <c r="C24" s="101" t="s">
        <v>781</v>
      </c>
      <c r="D24" s="101" t="s">
        <v>782</v>
      </c>
      <c r="E24" s="145" t="s">
        <v>72</v>
      </c>
      <c r="F24" s="146">
        <v>384</v>
      </c>
      <c r="G24" s="146">
        <v>384</v>
      </c>
      <c r="H24" s="101"/>
    </row>
    <row r="25" spans="1:8" s="136" customFormat="1" ht="15" customHeight="1">
      <c r="A25" t="s">
        <v>69</v>
      </c>
      <c r="B25" t="s">
        <v>733</v>
      </c>
      <c r="C25" t="s">
        <v>742</v>
      </c>
      <c r="D25" t="s">
        <v>783</v>
      </c>
      <c r="E25" s="105" t="s">
        <v>269</v>
      </c>
      <c r="F25" s="144">
        <v>3270</v>
      </c>
      <c r="G25" s="144">
        <v>3270</v>
      </c>
      <c r="H25"/>
    </row>
    <row r="26" spans="1:8" s="136" customFormat="1" ht="15" customHeight="1">
      <c r="A26" t="s">
        <v>69</v>
      </c>
      <c r="B26" t="s">
        <v>765</v>
      </c>
      <c r="C26" t="s">
        <v>784</v>
      </c>
      <c r="D26" t="s">
        <v>785</v>
      </c>
      <c r="E26" s="105" t="s">
        <v>269</v>
      </c>
      <c r="F26" s="144">
        <v>2800</v>
      </c>
      <c r="G26" s="144">
        <v>2800</v>
      </c>
      <c r="H26"/>
    </row>
    <row r="27" spans="1:8" s="136" customFormat="1" ht="15" customHeight="1">
      <c r="A27" t="s">
        <v>69</v>
      </c>
      <c r="B27" t="s">
        <v>765</v>
      </c>
      <c r="C27" t="s">
        <v>786</v>
      </c>
      <c r="D27" t="s">
        <v>787</v>
      </c>
      <c r="E27" s="105" t="s">
        <v>269</v>
      </c>
      <c r="F27" s="144">
        <v>40500</v>
      </c>
      <c r="G27" s="144">
        <v>40500</v>
      </c>
      <c r="H27" t="s">
        <v>788</v>
      </c>
    </row>
    <row r="28" spans="1:8" s="136" customFormat="1" ht="15" customHeight="1">
      <c r="A28" t="s">
        <v>69</v>
      </c>
      <c r="B28" t="s">
        <v>765</v>
      </c>
      <c r="C28" t="s">
        <v>789</v>
      </c>
      <c r="D28" t="s">
        <v>790</v>
      </c>
      <c r="E28" s="105" t="s">
        <v>269</v>
      </c>
      <c r="F28" s="144">
        <v>10000</v>
      </c>
      <c r="G28" s="144">
        <v>10000</v>
      </c>
      <c r="H28" t="s">
        <v>791</v>
      </c>
    </row>
    <row r="29" spans="1:8" s="136" customFormat="1" ht="15" customHeight="1">
      <c r="A29" t="s">
        <v>69</v>
      </c>
      <c r="B29" t="s">
        <v>765</v>
      </c>
      <c r="C29" t="s">
        <v>792</v>
      </c>
      <c r="D29" t="s">
        <v>793</v>
      </c>
      <c r="E29" s="105" t="s">
        <v>269</v>
      </c>
      <c r="F29" s="144">
        <v>1900</v>
      </c>
      <c r="G29" s="144">
        <v>1900</v>
      </c>
      <c r="H29"/>
    </row>
    <row r="30" spans="1:8" s="136" customFormat="1" ht="15" customHeight="1">
      <c r="A30" t="s">
        <v>69</v>
      </c>
      <c r="B30" t="s">
        <v>765</v>
      </c>
      <c r="C30" t="s">
        <v>794</v>
      </c>
      <c r="D30" t="s">
        <v>795</v>
      </c>
      <c r="E30" s="105" t="s">
        <v>269</v>
      </c>
      <c r="F30" s="144">
        <v>2600</v>
      </c>
      <c r="G30" s="144">
        <v>2600</v>
      </c>
      <c r="H30"/>
    </row>
    <row r="31" spans="1:8" s="136" customFormat="1" ht="15" customHeight="1">
      <c r="A31" t="s">
        <v>69</v>
      </c>
      <c r="B31" t="s">
        <v>771</v>
      </c>
      <c r="C31" t="s">
        <v>796</v>
      </c>
      <c r="D31" t="s">
        <v>797</v>
      </c>
      <c r="E31" s="105" t="s">
        <v>269</v>
      </c>
      <c r="F31" s="144">
        <v>1800</v>
      </c>
      <c r="G31" s="144">
        <v>1800</v>
      </c>
      <c r="H31"/>
    </row>
    <row r="32" spans="1:8" s="136" customFormat="1" ht="15" customHeight="1">
      <c r="A32" t="s">
        <v>69</v>
      </c>
      <c r="B32" t="s">
        <v>798</v>
      </c>
      <c r="C32" t="s">
        <v>799</v>
      </c>
      <c r="D32" t="s">
        <v>800</v>
      </c>
      <c r="E32" s="105" t="s">
        <v>269</v>
      </c>
      <c r="F32" s="144">
        <v>310</v>
      </c>
      <c r="G32" s="144">
        <v>310</v>
      </c>
      <c r="H32"/>
    </row>
    <row r="33" spans="1:8" s="136" customFormat="1" ht="15" customHeight="1">
      <c r="A33" t="s">
        <v>69</v>
      </c>
      <c r="B33" t="s">
        <v>801</v>
      </c>
      <c r="C33" t="s">
        <v>772</v>
      </c>
      <c r="D33" t="s">
        <v>802</v>
      </c>
      <c r="E33" s="105" t="s">
        <v>269</v>
      </c>
      <c r="F33" s="144">
        <v>480</v>
      </c>
      <c r="G33" s="144">
        <v>480</v>
      </c>
      <c r="H33"/>
    </row>
    <row r="34" spans="1:8" customFormat="1" ht="15" customHeight="1">
      <c r="A34" t="s">
        <v>69</v>
      </c>
      <c r="B34" t="s">
        <v>731</v>
      </c>
      <c r="C34" t="s">
        <v>796</v>
      </c>
      <c r="D34" t="s">
        <v>803</v>
      </c>
      <c r="E34" s="105" t="s">
        <v>179</v>
      </c>
      <c r="F34" s="144">
        <v>791</v>
      </c>
      <c r="G34" s="144">
        <v>791</v>
      </c>
    </row>
    <row r="35" spans="1:8" customFormat="1" ht="15" customHeight="1">
      <c r="A35" t="s">
        <v>69</v>
      </c>
      <c r="B35" t="s">
        <v>731</v>
      </c>
      <c r="C35" t="s">
        <v>772</v>
      </c>
      <c r="D35" t="s">
        <v>803</v>
      </c>
      <c r="E35" s="105" t="s">
        <v>179</v>
      </c>
      <c r="F35" s="144">
        <v>230</v>
      </c>
      <c r="G35" s="144">
        <v>230</v>
      </c>
    </row>
    <row r="36" spans="1:8" customFormat="1" ht="15" customHeight="1">
      <c r="A36" t="s">
        <v>69</v>
      </c>
      <c r="B36" t="s">
        <v>731</v>
      </c>
      <c r="C36" t="s">
        <v>804</v>
      </c>
      <c r="D36" t="s">
        <v>805</v>
      </c>
      <c r="E36" s="105" t="s">
        <v>179</v>
      </c>
      <c r="F36" s="144">
        <v>1500</v>
      </c>
      <c r="G36" s="144">
        <v>1500</v>
      </c>
    </row>
    <row r="37" spans="1:8" s="136" customFormat="1" ht="15" customHeight="1">
      <c r="A37" t="s">
        <v>69</v>
      </c>
      <c r="B37" t="s">
        <v>731</v>
      </c>
      <c r="C37" t="s">
        <v>734</v>
      </c>
      <c r="D37" t="s">
        <v>806</v>
      </c>
      <c r="E37" s="105" t="s">
        <v>179</v>
      </c>
      <c r="F37" s="144">
        <v>237</v>
      </c>
      <c r="G37" s="144">
        <v>237</v>
      </c>
      <c r="H37"/>
    </row>
    <row r="38" spans="1:8" s="136" customFormat="1" ht="15" customHeight="1">
      <c r="A38" t="s">
        <v>69</v>
      </c>
      <c r="B38" t="s">
        <v>731</v>
      </c>
      <c r="C38" t="s">
        <v>776</v>
      </c>
      <c r="D38" t="s">
        <v>807</v>
      </c>
      <c r="E38" s="105" t="s">
        <v>179</v>
      </c>
      <c r="F38" s="144">
        <v>674</v>
      </c>
      <c r="G38" s="144">
        <v>674</v>
      </c>
      <c r="H38"/>
    </row>
    <row r="39" spans="1:8" s="136" customFormat="1" ht="15" customHeight="1">
      <c r="A39" t="s">
        <v>69</v>
      </c>
      <c r="B39" t="s">
        <v>731</v>
      </c>
      <c r="C39" t="s">
        <v>778</v>
      </c>
      <c r="D39" t="s">
        <v>806</v>
      </c>
      <c r="E39" s="105" t="s">
        <v>179</v>
      </c>
      <c r="F39" s="144">
        <v>242</v>
      </c>
      <c r="G39" s="144">
        <v>242</v>
      </c>
      <c r="H39"/>
    </row>
    <row r="40" spans="1:8" s="136" customFormat="1" ht="15" customHeight="1">
      <c r="A40" t="s">
        <v>69</v>
      </c>
      <c r="B40" t="s">
        <v>731</v>
      </c>
      <c r="C40" t="s">
        <v>799</v>
      </c>
      <c r="D40" t="s">
        <v>806</v>
      </c>
      <c r="E40" s="105" t="s">
        <v>179</v>
      </c>
      <c r="F40" s="144">
        <v>630</v>
      </c>
      <c r="G40" s="144">
        <v>630</v>
      </c>
      <c r="H40"/>
    </row>
    <row r="41" spans="1:8" customFormat="1" ht="15" customHeight="1">
      <c r="A41" t="s">
        <v>69</v>
      </c>
      <c r="B41" t="s">
        <v>731</v>
      </c>
      <c r="C41" t="s">
        <v>773</v>
      </c>
      <c r="D41" t="s">
        <v>808</v>
      </c>
      <c r="E41" s="105" t="s">
        <v>179</v>
      </c>
      <c r="F41" s="144">
        <v>659.99</v>
      </c>
      <c r="G41" s="144">
        <v>659.99</v>
      </c>
    </row>
    <row r="42" spans="1:8" customFormat="1" ht="15" customHeight="1">
      <c r="A42" t="s">
        <v>69</v>
      </c>
      <c r="B42" t="s">
        <v>809</v>
      </c>
      <c r="C42" t="s">
        <v>810</v>
      </c>
      <c r="D42" t="s">
        <v>811</v>
      </c>
      <c r="E42" s="105" t="s">
        <v>179</v>
      </c>
      <c r="F42" s="144">
        <v>202</v>
      </c>
      <c r="G42" s="144">
        <v>202</v>
      </c>
    </row>
    <row r="43" spans="1:8" customFormat="1" ht="15" customHeight="1">
      <c r="A43" t="s">
        <v>69</v>
      </c>
      <c r="B43" t="s">
        <v>809</v>
      </c>
      <c r="C43" t="s">
        <v>812</v>
      </c>
      <c r="D43" t="s">
        <v>813</v>
      </c>
      <c r="E43" s="105" t="s">
        <v>179</v>
      </c>
      <c r="F43" s="144">
        <v>867.3</v>
      </c>
      <c r="G43" s="144">
        <v>867.3</v>
      </c>
    </row>
    <row r="44" spans="1:8" customFormat="1" ht="15" customHeight="1">
      <c r="A44" t="s">
        <v>69</v>
      </c>
      <c r="B44" t="s">
        <v>809</v>
      </c>
      <c r="C44" t="s">
        <v>755</v>
      </c>
      <c r="D44" t="s">
        <v>813</v>
      </c>
      <c r="E44" s="105" t="s">
        <v>179</v>
      </c>
      <c r="F44" s="144">
        <v>619.36</v>
      </c>
      <c r="G44" s="144">
        <v>619.36</v>
      </c>
    </row>
    <row r="45" spans="1:8" customFormat="1" ht="15" customHeight="1">
      <c r="A45" t="s">
        <v>69</v>
      </c>
      <c r="B45" t="s">
        <v>809</v>
      </c>
      <c r="C45" t="s">
        <v>776</v>
      </c>
      <c r="D45" t="s">
        <v>806</v>
      </c>
      <c r="E45" s="105" t="s">
        <v>179</v>
      </c>
      <c r="F45" s="144">
        <v>474</v>
      </c>
      <c r="G45" s="144">
        <v>474</v>
      </c>
    </row>
    <row r="46" spans="1:8" customFormat="1" ht="15" customHeight="1">
      <c r="A46" t="s">
        <v>69</v>
      </c>
      <c r="B46" t="s">
        <v>814</v>
      </c>
      <c r="C46" t="s">
        <v>815</v>
      </c>
      <c r="D46" t="s">
        <v>811</v>
      </c>
      <c r="E46" s="105" t="s">
        <v>179</v>
      </c>
      <c r="F46" s="144">
        <v>295</v>
      </c>
      <c r="G46" s="144">
        <v>295</v>
      </c>
    </row>
    <row r="47" spans="1:8" customFormat="1" ht="15" customHeight="1">
      <c r="A47" t="s">
        <v>69</v>
      </c>
      <c r="B47" t="s">
        <v>814</v>
      </c>
      <c r="C47" t="s">
        <v>776</v>
      </c>
      <c r="D47" t="s">
        <v>806</v>
      </c>
      <c r="E47" s="105" t="s">
        <v>179</v>
      </c>
      <c r="F47" s="144">
        <v>81</v>
      </c>
      <c r="G47" s="144">
        <v>81</v>
      </c>
    </row>
    <row r="48" spans="1:8" customFormat="1" ht="15" customHeight="1">
      <c r="A48" t="s">
        <v>69</v>
      </c>
      <c r="B48" t="s">
        <v>814</v>
      </c>
      <c r="C48" t="s">
        <v>773</v>
      </c>
      <c r="D48" t="s">
        <v>816</v>
      </c>
      <c r="E48" s="105" t="s">
        <v>179</v>
      </c>
      <c r="F48" s="144">
        <v>400</v>
      </c>
      <c r="G48" s="144">
        <v>400</v>
      </c>
    </row>
    <row r="49" spans="1:249" s="136" customFormat="1" ht="15" customHeight="1">
      <c r="A49" t="s">
        <v>69</v>
      </c>
      <c r="B49" t="s">
        <v>664</v>
      </c>
      <c r="C49" t="s">
        <v>773</v>
      </c>
      <c r="D49" t="s">
        <v>817</v>
      </c>
      <c r="E49" s="105" t="s">
        <v>179</v>
      </c>
      <c r="F49" s="144">
        <v>71</v>
      </c>
      <c r="G49" s="144">
        <v>71</v>
      </c>
      <c r="H49"/>
    </row>
    <row r="50" spans="1:249" customFormat="1" ht="15" customHeight="1">
      <c r="A50" t="s">
        <v>69</v>
      </c>
      <c r="B50" t="s">
        <v>733</v>
      </c>
      <c r="C50" t="s">
        <v>810</v>
      </c>
      <c r="D50" t="s">
        <v>807</v>
      </c>
      <c r="E50" s="105" t="s">
        <v>179</v>
      </c>
      <c r="F50" s="144">
        <v>227</v>
      </c>
      <c r="G50" s="144">
        <v>227</v>
      </c>
    </row>
    <row r="51" spans="1:249" s="136" customFormat="1" ht="15" customHeight="1">
      <c r="A51" t="s">
        <v>69</v>
      </c>
      <c r="B51" t="s">
        <v>733</v>
      </c>
      <c r="C51" t="s">
        <v>815</v>
      </c>
      <c r="D51" t="s">
        <v>818</v>
      </c>
      <c r="E51" s="105" t="s">
        <v>179</v>
      </c>
      <c r="F51" s="144">
        <v>372</v>
      </c>
      <c r="G51" s="144">
        <v>372</v>
      </c>
      <c r="H51"/>
    </row>
    <row r="52" spans="1:249" s="136" customFormat="1" ht="15" customHeight="1">
      <c r="A52" t="s">
        <v>69</v>
      </c>
      <c r="B52" t="s">
        <v>733</v>
      </c>
      <c r="C52" t="s">
        <v>776</v>
      </c>
      <c r="D52" t="s">
        <v>806</v>
      </c>
      <c r="E52" s="105" t="s">
        <v>179</v>
      </c>
      <c r="F52" s="144">
        <v>397</v>
      </c>
      <c r="G52" s="144">
        <v>397</v>
      </c>
      <c r="H52"/>
    </row>
    <row r="53" spans="1:249" customFormat="1" ht="15" customHeight="1">
      <c r="A53" t="s">
        <v>69</v>
      </c>
      <c r="B53" t="s">
        <v>739</v>
      </c>
      <c r="C53" t="s">
        <v>810</v>
      </c>
      <c r="D53" t="s">
        <v>806</v>
      </c>
      <c r="E53" s="105" t="s">
        <v>179</v>
      </c>
      <c r="F53" s="144">
        <v>339</v>
      </c>
      <c r="G53" s="144">
        <v>339</v>
      </c>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7"/>
      <c r="HD53" s="147"/>
      <c r="HE53" s="147"/>
      <c r="HF53" s="147"/>
      <c r="HG53" s="147"/>
      <c r="HH53" s="147"/>
      <c r="HI53" s="147"/>
      <c r="HJ53" s="147"/>
      <c r="HK53" s="147"/>
      <c r="HL53" s="147"/>
      <c r="HM53" s="147"/>
      <c r="HN53" s="147"/>
      <c r="HO53" s="147"/>
      <c r="HP53" s="147"/>
      <c r="HQ53" s="147"/>
      <c r="HR53" s="147"/>
      <c r="HS53" s="147"/>
      <c r="HT53" s="147"/>
      <c r="HU53" s="147"/>
      <c r="HV53" s="147"/>
      <c r="HW53" s="147"/>
      <c r="HX53" s="147"/>
      <c r="HY53" s="147"/>
      <c r="HZ53" s="147"/>
      <c r="IA53" s="147"/>
      <c r="IB53" s="147"/>
      <c r="IC53" s="147"/>
      <c r="ID53" s="147"/>
      <c r="IE53" s="147"/>
      <c r="IF53" s="147"/>
      <c r="IG53" s="147"/>
      <c r="IH53" s="147"/>
      <c r="II53" s="147"/>
      <c r="IJ53" s="147"/>
      <c r="IK53" s="147"/>
      <c r="IL53" s="147"/>
      <c r="IM53" s="147"/>
      <c r="IN53" s="147"/>
      <c r="IO53" s="147"/>
    </row>
    <row r="54" spans="1:249" customFormat="1" ht="15" customHeight="1">
      <c r="A54" t="s">
        <v>69</v>
      </c>
      <c r="B54" t="s">
        <v>739</v>
      </c>
      <c r="C54" t="s">
        <v>796</v>
      </c>
      <c r="D54" t="s">
        <v>819</v>
      </c>
      <c r="E54" s="105" t="s">
        <v>179</v>
      </c>
      <c r="F54" s="144">
        <v>52</v>
      </c>
      <c r="G54" s="144">
        <v>52</v>
      </c>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7"/>
      <c r="DC54" s="147"/>
      <c r="DD54" s="147"/>
      <c r="DE54" s="147"/>
      <c r="DF54" s="147"/>
      <c r="DG54" s="147"/>
      <c r="DH54" s="147"/>
      <c r="DI54" s="147"/>
      <c r="DJ54" s="147"/>
      <c r="DK54" s="147"/>
      <c r="DL54" s="147"/>
      <c r="DM54" s="147"/>
      <c r="DN54" s="147"/>
      <c r="DO54" s="147"/>
      <c r="DP54" s="147"/>
      <c r="DQ54" s="147"/>
      <c r="DR54" s="147"/>
      <c r="DS54" s="147"/>
      <c r="DT54" s="147"/>
      <c r="DU54" s="147"/>
      <c r="DV54" s="147"/>
      <c r="DW54" s="147"/>
      <c r="DX54" s="147"/>
      <c r="DY54" s="147"/>
      <c r="DZ54" s="147"/>
      <c r="EA54" s="147"/>
      <c r="EB54" s="147"/>
      <c r="EC54" s="147"/>
      <c r="ED54" s="147"/>
      <c r="EE54" s="147"/>
      <c r="EF54" s="147"/>
      <c r="EG54" s="147"/>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c r="FT54" s="147"/>
      <c r="FU54" s="147"/>
      <c r="FV54" s="147"/>
      <c r="FW54" s="147"/>
      <c r="FX54" s="147"/>
      <c r="FY54" s="147"/>
      <c r="FZ54" s="147"/>
      <c r="GA54" s="147"/>
      <c r="GB54" s="147"/>
      <c r="GC54" s="147"/>
      <c r="GD54" s="147"/>
      <c r="GE54" s="147"/>
      <c r="GF54" s="147"/>
      <c r="GG54" s="147"/>
      <c r="GH54" s="147"/>
      <c r="GI54" s="147"/>
      <c r="GJ54" s="147"/>
      <c r="GK54" s="147"/>
      <c r="GL54" s="147"/>
      <c r="GM54" s="147"/>
      <c r="GN54" s="147"/>
      <c r="GO54" s="147"/>
      <c r="GP54" s="147"/>
      <c r="GQ54" s="147"/>
      <c r="GR54" s="147"/>
      <c r="GS54" s="147"/>
      <c r="GT54" s="147"/>
      <c r="GU54" s="147"/>
      <c r="GV54" s="147"/>
      <c r="GW54" s="147"/>
      <c r="GX54" s="147"/>
      <c r="GY54" s="147"/>
      <c r="GZ54" s="147"/>
      <c r="HA54" s="147"/>
      <c r="HB54" s="147"/>
      <c r="HC54" s="147"/>
      <c r="HD54" s="147"/>
      <c r="HE54" s="147"/>
      <c r="HF54" s="147"/>
      <c r="HG54" s="147"/>
      <c r="HH54" s="147"/>
      <c r="HI54" s="147"/>
      <c r="HJ54" s="147"/>
      <c r="HK54" s="147"/>
      <c r="HL54" s="147"/>
      <c r="HM54" s="147"/>
      <c r="HN54" s="147"/>
      <c r="HO54" s="147"/>
      <c r="HP54" s="147"/>
      <c r="HQ54" s="147"/>
      <c r="HR54" s="147"/>
      <c r="HS54" s="147"/>
      <c r="HT54" s="147"/>
      <c r="HU54" s="147"/>
      <c r="HV54" s="147"/>
      <c r="HW54" s="147"/>
      <c r="HX54" s="147"/>
      <c r="HY54" s="147"/>
      <c r="HZ54" s="147"/>
      <c r="IA54" s="147"/>
      <c r="IB54" s="147"/>
      <c r="IC54" s="147"/>
      <c r="ID54" s="147"/>
      <c r="IE54" s="147"/>
      <c r="IF54" s="147"/>
      <c r="IG54" s="147"/>
      <c r="IH54" s="147"/>
      <c r="II54" s="147"/>
      <c r="IJ54" s="147"/>
      <c r="IK54" s="147"/>
      <c r="IL54" s="147"/>
      <c r="IM54" s="147"/>
      <c r="IN54" s="147"/>
      <c r="IO54" s="147"/>
    </row>
    <row r="55" spans="1:249" customFormat="1" ht="15" customHeight="1">
      <c r="A55" t="s">
        <v>69</v>
      </c>
      <c r="B55" t="s">
        <v>739</v>
      </c>
      <c r="C55" t="s">
        <v>755</v>
      </c>
      <c r="D55" t="s">
        <v>806</v>
      </c>
      <c r="E55" s="105" t="s">
        <v>179</v>
      </c>
      <c r="F55" s="144">
        <v>203</v>
      </c>
      <c r="G55" s="144">
        <v>203</v>
      </c>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c r="GG55" s="147"/>
      <c r="GH55" s="147"/>
      <c r="GI55" s="147"/>
      <c r="GJ55" s="147"/>
      <c r="GK55" s="147"/>
      <c r="GL55" s="147"/>
      <c r="GM55" s="147"/>
      <c r="GN55" s="147"/>
      <c r="GO55" s="147"/>
      <c r="GP55" s="147"/>
      <c r="GQ55" s="147"/>
      <c r="GR55" s="147"/>
      <c r="GS55" s="147"/>
      <c r="GT55" s="147"/>
      <c r="GU55" s="147"/>
      <c r="GV55" s="147"/>
      <c r="GW55" s="147"/>
      <c r="GX55" s="147"/>
      <c r="GY55" s="147"/>
      <c r="GZ55" s="147"/>
      <c r="HA55" s="147"/>
      <c r="HB55" s="147"/>
      <c r="HC55" s="147"/>
      <c r="HD55" s="147"/>
      <c r="HE55" s="147"/>
      <c r="HF55" s="147"/>
      <c r="HG55" s="147"/>
      <c r="HH55" s="147"/>
      <c r="HI55" s="147"/>
      <c r="HJ55" s="147"/>
      <c r="HK55" s="147"/>
      <c r="HL55" s="147"/>
      <c r="HM55" s="147"/>
      <c r="HN55" s="147"/>
      <c r="HO55" s="147"/>
      <c r="HP55" s="147"/>
      <c r="HQ55" s="147"/>
      <c r="HR55" s="147"/>
      <c r="HS55" s="147"/>
      <c r="HT55" s="147"/>
      <c r="HU55" s="147"/>
      <c r="HV55" s="147"/>
      <c r="HW55" s="147"/>
      <c r="HX55" s="147"/>
      <c r="HY55" s="147"/>
      <c r="HZ55" s="147"/>
      <c r="IA55" s="147"/>
      <c r="IB55" s="147"/>
      <c r="IC55" s="147"/>
      <c r="ID55" s="147"/>
      <c r="IE55" s="147"/>
      <c r="IF55" s="147"/>
      <c r="IG55" s="147"/>
      <c r="IH55" s="147"/>
      <c r="II55" s="147"/>
      <c r="IJ55" s="147"/>
      <c r="IK55" s="147"/>
      <c r="IL55" s="147"/>
      <c r="IM55" s="147"/>
      <c r="IN55" s="147"/>
      <c r="IO55" s="147"/>
    </row>
    <row r="56" spans="1:249" customFormat="1" ht="15" customHeight="1">
      <c r="A56" t="s">
        <v>69</v>
      </c>
      <c r="B56" t="s">
        <v>739</v>
      </c>
      <c r="C56" t="s">
        <v>820</v>
      </c>
      <c r="D56" t="s">
        <v>819</v>
      </c>
      <c r="E56" s="105" t="s">
        <v>179</v>
      </c>
      <c r="F56" s="144">
        <v>212</v>
      </c>
      <c r="G56" s="144">
        <v>212</v>
      </c>
    </row>
    <row r="57" spans="1:249" customFormat="1" ht="15" customHeight="1">
      <c r="A57" t="s">
        <v>69</v>
      </c>
      <c r="B57" t="s">
        <v>739</v>
      </c>
      <c r="C57" t="s">
        <v>780</v>
      </c>
      <c r="D57" t="s">
        <v>819</v>
      </c>
      <c r="E57" s="105" t="s">
        <v>179</v>
      </c>
      <c r="F57" s="144">
        <v>12</v>
      </c>
      <c r="G57" s="144">
        <v>12</v>
      </c>
    </row>
    <row r="58" spans="1:249" customFormat="1" ht="15" customHeight="1">
      <c r="A58" t="s">
        <v>69</v>
      </c>
      <c r="B58" t="s">
        <v>739</v>
      </c>
      <c r="C58" t="s">
        <v>734</v>
      </c>
      <c r="D58" t="s">
        <v>807</v>
      </c>
      <c r="E58" s="105" t="s">
        <v>179</v>
      </c>
      <c r="F58" s="144">
        <v>973</v>
      </c>
      <c r="G58" s="144">
        <v>973</v>
      </c>
    </row>
    <row r="59" spans="1:249" customFormat="1" ht="15" customHeight="1">
      <c r="A59" t="s">
        <v>69</v>
      </c>
      <c r="B59" t="s">
        <v>739</v>
      </c>
      <c r="C59" t="s">
        <v>821</v>
      </c>
      <c r="D59" t="s">
        <v>806</v>
      </c>
      <c r="E59" s="105" t="s">
        <v>179</v>
      </c>
      <c r="F59" s="144">
        <v>1015</v>
      </c>
      <c r="G59" s="144">
        <v>1015</v>
      </c>
    </row>
    <row r="60" spans="1:249" customFormat="1" ht="15" customHeight="1">
      <c r="A60" t="s">
        <v>69</v>
      </c>
      <c r="B60" t="s">
        <v>739</v>
      </c>
      <c r="C60" t="s">
        <v>766</v>
      </c>
      <c r="D60" t="s">
        <v>822</v>
      </c>
      <c r="E60" s="105" t="s">
        <v>179</v>
      </c>
      <c r="F60" s="144">
        <v>47</v>
      </c>
      <c r="G60" s="144">
        <v>47</v>
      </c>
    </row>
    <row r="61" spans="1:249" customFormat="1" ht="15" customHeight="1">
      <c r="A61" t="s">
        <v>69</v>
      </c>
      <c r="B61" t="s">
        <v>739</v>
      </c>
      <c r="C61" t="s">
        <v>823</v>
      </c>
      <c r="D61" t="s">
        <v>806</v>
      </c>
      <c r="E61" s="105" t="s">
        <v>179</v>
      </c>
      <c r="F61" s="144">
        <v>103</v>
      </c>
      <c r="G61" s="144">
        <v>103</v>
      </c>
    </row>
    <row r="62" spans="1:249" customFormat="1" ht="15" customHeight="1">
      <c r="A62" t="s">
        <v>69</v>
      </c>
      <c r="B62" t="s">
        <v>739</v>
      </c>
      <c r="C62" t="s">
        <v>768</v>
      </c>
      <c r="D62" t="s">
        <v>824</v>
      </c>
      <c r="E62" s="105" t="s">
        <v>179</v>
      </c>
      <c r="F62" s="144">
        <v>197</v>
      </c>
      <c r="G62" s="144">
        <v>197</v>
      </c>
    </row>
    <row r="63" spans="1:249" customFormat="1" ht="15" customHeight="1">
      <c r="A63" t="s">
        <v>69</v>
      </c>
      <c r="B63" t="s">
        <v>739</v>
      </c>
      <c r="C63" t="s">
        <v>781</v>
      </c>
      <c r="D63" t="s">
        <v>806</v>
      </c>
      <c r="E63" s="105" t="s">
        <v>179</v>
      </c>
      <c r="F63" s="144">
        <v>486</v>
      </c>
      <c r="G63" s="144">
        <v>486</v>
      </c>
    </row>
    <row r="64" spans="1:249" customFormat="1" ht="15" customHeight="1">
      <c r="A64" t="s">
        <v>69</v>
      </c>
      <c r="B64" t="s">
        <v>739</v>
      </c>
      <c r="C64" t="s">
        <v>825</v>
      </c>
      <c r="D64" t="s">
        <v>806</v>
      </c>
      <c r="E64" s="105" t="s">
        <v>179</v>
      </c>
      <c r="F64" s="144">
        <v>1208</v>
      </c>
      <c r="G64" s="144">
        <v>1208</v>
      </c>
    </row>
    <row r="65" spans="1:8" customFormat="1" ht="15" customHeight="1">
      <c r="A65" t="s">
        <v>69</v>
      </c>
      <c r="B65" t="s">
        <v>739</v>
      </c>
      <c r="C65" t="s">
        <v>826</v>
      </c>
      <c r="D65" t="s">
        <v>806</v>
      </c>
      <c r="E65" s="105" t="s">
        <v>179</v>
      </c>
      <c r="F65" s="144">
        <v>1050</v>
      </c>
      <c r="G65" s="144">
        <v>1050</v>
      </c>
    </row>
    <row r="66" spans="1:8" customFormat="1" ht="15" customHeight="1">
      <c r="A66" t="s">
        <v>69</v>
      </c>
      <c r="B66" t="s">
        <v>739</v>
      </c>
      <c r="C66" t="s">
        <v>776</v>
      </c>
      <c r="D66" t="s">
        <v>807</v>
      </c>
      <c r="E66" s="105" t="s">
        <v>179</v>
      </c>
      <c r="F66" s="144">
        <v>1030</v>
      </c>
      <c r="G66" s="144">
        <v>1030</v>
      </c>
    </row>
    <row r="67" spans="1:8" customFormat="1" ht="15" customHeight="1">
      <c r="A67" t="s">
        <v>69</v>
      </c>
      <c r="B67" t="s">
        <v>739</v>
      </c>
      <c r="C67" t="s">
        <v>794</v>
      </c>
      <c r="D67" t="s">
        <v>813</v>
      </c>
      <c r="E67" s="105" t="s">
        <v>179</v>
      </c>
      <c r="F67" s="144">
        <v>1624.84</v>
      </c>
      <c r="G67" s="144">
        <v>1624.84</v>
      </c>
      <c r="H67" t="s">
        <v>827</v>
      </c>
    </row>
    <row r="68" spans="1:8" customFormat="1" ht="15" customHeight="1">
      <c r="A68" t="s">
        <v>69</v>
      </c>
      <c r="B68" t="s">
        <v>739</v>
      </c>
      <c r="C68" t="s">
        <v>828</v>
      </c>
      <c r="D68" t="s">
        <v>806</v>
      </c>
      <c r="E68" s="105" t="s">
        <v>179</v>
      </c>
      <c r="F68" s="144">
        <v>420</v>
      </c>
      <c r="G68" s="144">
        <v>420</v>
      </c>
    </row>
    <row r="69" spans="1:8" customFormat="1" ht="15" customHeight="1">
      <c r="A69" t="s">
        <v>69</v>
      </c>
      <c r="B69" t="s">
        <v>739</v>
      </c>
      <c r="C69" t="s">
        <v>799</v>
      </c>
      <c r="D69" t="s">
        <v>824</v>
      </c>
      <c r="E69" s="105" t="s">
        <v>179</v>
      </c>
      <c r="F69" s="144">
        <v>542</v>
      </c>
      <c r="G69" s="144">
        <v>542</v>
      </c>
    </row>
    <row r="70" spans="1:8" customFormat="1" ht="15" customHeight="1">
      <c r="A70" t="s">
        <v>69</v>
      </c>
      <c r="B70" t="s">
        <v>739</v>
      </c>
      <c r="C70" t="s">
        <v>762</v>
      </c>
      <c r="D70" t="s">
        <v>811</v>
      </c>
      <c r="E70" s="105" t="s">
        <v>179</v>
      </c>
      <c r="F70" s="144">
        <v>158</v>
      </c>
      <c r="G70" s="144">
        <v>158</v>
      </c>
    </row>
    <row r="71" spans="1:8" customFormat="1" ht="15" customHeight="1">
      <c r="A71" t="s">
        <v>69</v>
      </c>
      <c r="B71" t="s">
        <v>739</v>
      </c>
      <c r="C71" t="s">
        <v>773</v>
      </c>
      <c r="D71" t="s">
        <v>806</v>
      </c>
      <c r="E71" s="105" t="s">
        <v>179</v>
      </c>
      <c r="F71" s="144">
        <v>529.04</v>
      </c>
      <c r="G71" s="144">
        <v>529.04</v>
      </c>
    </row>
    <row r="72" spans="1:8" customFormat="1" ht="15" customHeight="1">
      <c r="A72" t="s">
        <v>69</v>
      </c>
      <c r="B72" t="s">
        <v>739</v>
      </c>
      <c r="C72" t="s">
        <v>732</v>
      </c>
      <c r="D72" t="s">
        <v>819</v>
      </c>
      <c r="E72" s="105" t="s">
        <v>179</v>
      </c>
      <c r="F72" s="144">
        <v>445</v>
      </c>
      <c r="G72" s="144">
        <v>445</v>
      </c>
    </row>
    <row r="73" spans="1:8" customFormat="1" ht="15" customHeight="1">
      <c r="A73" t="s">
        <v>69</v>
      </c>
      <c r="B73" t="s">
        <v>745</v>
      </c>
      <c r="C73" t="s">
        <v>780</v>
      </c>
      <c r="D73" t="s">
        <v>829</v>
      </c>
      <c r="E73" s="105" t="s">
        <v>179</v>
      </c>
      <c r="F73" s="144">
        <v>268.2</v>
      </c>
      <c r="G73" s="144">
        <v>268.2</v>
      </c>
    </row>
    <row r="74" spans="1:8" customFormat="1" ht="15" customHeight="1">
      <c r="A74" t="s">
        <v>69</v>
      </c>
      <c r="B74" t="s">
        <v>758</v>
      </c>
      <c r="C74" t="s">
        <v>755</v>
      </c>
      <c r="D74" t="s">
        <v>806</v>
      </c>
      <c r="E74" s="105" t="s">
        <v>179</v>
      </c>
      <c r="F74" s="144">
        <v>1189</v>
      </c>
      <c r="G74" s="144">
        <v>1189</v>
      </c>
    </row>
    <row r="75" spans="1:8" customFormat="1" ht="15" customHeight="1">
      <c r="A75" t="s">
        <v>69</v>
      </c>
      <c r="B75" t="s">
        <v>758</v>
      </c>
      <c r="C75" t="s">
        <v>804</v>
      </c>
      <c r="D75" t="s">
        <v>806</v>
      </c>
      <c r="E75" s="105" t="s">
        <v>179</v>
      </c>
      <c r="F75" s="144">
        <v>1210</v>
      </c>
      <c r="G75" s="144">
        <v>1210</v>
      </c>
    </row>
    <row r="76" spans="1:8" customFormat="1" ht="15" customHeight="1">
      <c r="A76" t="s">
        <v>69</v>
      </c>
      <c r="B76" t="s">
        <v>758</v>
      </c>
      <c r="C76" t="s">
        <v>734</v>
      </c>
      <c r="D76" t="s">
        <v>830</v>
      </c>
      <c r="E76" s="105" t="s">
        <v>179</v>
      </c>
      <c r="F76" s="144">
        <v>356</v>
      </c>
      <c r="G76" s="144">
        <v>356</v>
      </c>
    </row>
    <row r="77" spans="1:8" customFormat="1" ht="15" customHeight="1">
      <c r="A77" t="s">
        <v>69</v>
      </c>
      <c r="B77" t="s">
        <v>758</v>
      </c>
      <c r="C77" t="s">
        <v>815</v>
      </c>
      <c r="D77" t="s">
        <v>831</v>
      </c>
      <c r="E77" s="105" t="s">
        <v>179</v>
      </c>
      <c r="F77" s="144">
        <v>454</v>
      </c>
      <c r="G77" s="144">
        <v>454</v>
      </c>
    </row>
    <row r="78" spans="1:8" customFormat="1" ht="15" customHeight="1">
      <c r="A78" t="s">
        <v>69</v>
      </c>
      <c r="B78" t="s">
        <v>758</v>
      </c>
      <c r="C78" t="s">
        <v>776</v>
      </c>
      <c r="D78" t="s">
        <v>831</v>
      </c>
      <c r="E78" s="105" t="s">
        <v>179</v>
      </c>
      <c r="F78" s="144">
        <v>972</v>
      </c>
      <c r="G78" s="144">
        <v>972</v>
      </c>
    </row>
    <row r="79" spans="1:8" customFormat="1" ht="15" customHeight="1">
      <c r="A79" t="s">
        <v>69</v>
      </c>
      <c r="B79" t="s">
        <v>760</v>
      </c>
      <c r="C79" t="s">
        <v>755</v>
      </c>
      <c r="D79" t="s">
        <v>806</v>
      </c>
      <c r="E79" s="105" t="s">
        <v>179</v>
      </c>
      <c r="F79" s="144">
        <v>1621</v>
      </c>
      <c r="G79" s="144">
        <v>1621</v>
      </c>
    </row>
    <row r="80" spans="1:8" customFormat="1" ht="15" customHeight="1">
      <c r="A80" t="s">
        <v>69</v>
      </c>
      <c r="B80" t="s">
        <v>760</v>
      </c>
      <c r="C80" t="s">
        <v>804</v>
      </c>
      <c r="D80" t="s">
        <v>806</v>
      </c>
      <c r="E80" s="105" t="s">
        <v>179</v>
      </c>
      <c r="F80" s="144">
        <v>1084</v>
      </c>
      <c r="G80" s="144">
        <v>1084</v>
      </c>
    </row>
    <row r="81" spans="1:8" customFormat="1" ht="15" customHeight="1">
      <c r="A81" t="s">
        <v>69</v>
      </c>
      <c r="B81" t="s">
        <v>760</v>
      </c>
      <c r="C81" t="s">
        <v>832</v>
      </c>
      <c r="D81" t="s">
        <v>833</v>
      </c>
      <c r="E81" s="105" t="s">
        <v>179</v>
      </c>
      <c r="F81" s="144">
        <v>285</v>
      </c>
      <c r="G81" s="144">
        <v>285</v>
      </c>
    </row>
    <row r="82" spans="1:8" customFormat="1" ht="15" customHeight="1">
      <c r="A82" t="s">
        <v>69</v>
      </c>
      <c r="B82" t="s">
        <v>760</v>
      </c>
      <c r="C82" t="s">
        <v>820</v>
      </c>
      <c r="D82" t="s">
        <v>806</v>
      </c>
      <c r="E82" s="105" t="s">
        <v>179</v>
      </c>
      <c r="F82" s="144">
        <v>32.97</v>
      </c>
      <c r="G82" s="144">
        <v>32.97</v>
      </c>
    </row>
    <row r="83" spans="1:8" customFormat="1" ht="15" customHeight="1">
      <c r="A83" t="s">
        <v>69</v>
      </c>
      <c r="B83" t="s">
        <v>760</v>
      </c>
      <c r="C83" t="s">
        <v>734</v>
      </c>
      <c r="D83" t="s">
        <v>831</v>
      </c>
      <c r="E83" s="105" t="s">
        <v>179</v>
      </c>
      <c r="F83" s="144">
        <v>236</v>
      </c>
      <c r="G83" s="144">
        <v>236</v>
      </c>
    </row>
    <row r="84" spans="1:8" s="136" customFormat="1" ht="15" customHeight="1">
      <c r="A84" t="s">
        <v>69</v>
      </c>
      <c r="B84" t="s">
        <v>760</v>
      </c>
      <c r="C84" t="s">
        <v>815</v>
      </c>
      <c r="D84" t="s">
        <v>831</v>
      </c>
      <c r="E84" s="105" t="s">
        <v>179</v>
      </c>
      <c r="F84" s="144">
        <v>856</v>
      </c>
      <c r="G84" s="144">
        <v>856</v>
      </c>
      <c r="H84"/>
    </row>
    <row r="85" spans="1:8" s="136" customFormat="1" ht="15" customHeight="1">
      <c r="A85" t="s">
        <v>69</v>
      </c>
      <c r="B85" t="s">
        <v>760</v>
      </c>
      <c r="C85" t="s">
        <v>799</v>
      </c>
      <c r="D85" t="s">
        <v>834</v>
      </c>
      <c r="E85" s="105" t="s">
        <v>179</v>
      </c>
      <c r="F85" s="144">
        <v>51</v>
      </c>
      <c r="G85" s="144">
        <v>51</v>
      </c>
      <c r="H85"/>
    </row>
    <row r="86" spans="1:8" s="136" customFormat="1" ht="15" customHeight="1">
      <c r="A86" t="s">
        <v>69</v>
      </c>
      <c r="B86" t="s">
        <v>765</v>
      </c>
      <c r="C86" t="s">
        <v>810</v>
      </c>
      <c r="D86" t="s">
        <v>806</v>
      </c>
      <c r="E86" s="105" t="s">
        <v>179</v>
      </c>
      <c r="F86" s="144">
        <v>300</v>
      </c>
      <c r="G86" s="144">
        <v>300</v>
      </c>
      <c r="H86"/>
    </row>
    <row r="87" spans="1:8" s="136" customFormat="1" ht="15" customHeight="1">
      <c r="A87" t="s">
        <v>69</v>
      </c>
      <c r="B87" t="s">
        <v>765</v>
      </c>
      <c r="C87" t="s">
        <v>804</v>
      </c>
      <c r="D87" t="s">
        <v>806</v>
      </c>
      <c r="E87" s="105" t="s">
        <v>179</v>
      </c>
      <c r="F87" s="144">
        <v>66</v>
      </c>
      <c r="G87" s="144">
        <v>66</v>
      </c>
      <c r="H87"/>
    </row>
    <row r="88" spans="1:8" s="136" customFormat="1" ht="15" customHeight="1">
      <c r="A88" t="s">
        <v>69</v>
      </c>
      <c r="B88" t="s">
        <v>765</v>
      </c>
      <c r="C88" t="s">
        <v>734</v>
      </c>
      <c r="D88" t="s">
        <v>831</v>
      </c>
      <c r="E88" s="105" t="s">
        <v>179</v>
      </c>
      <c r="F88" s="144">
        <v>561</v>
      </c>
      <c r="G88" s="144">
        <v>561</v>
      </c>
      <c r="H88"/>
    </row>
    <row r="89" spans="1:8" s="136" customFormat="1" ht="15" customHeight="1">
      <c r="A89" t="s">
        <v>69</v>
      </c>
      <c r="B89" t="s">
        <v>765</v>
      </c>
      <c r="C89" t="s">
        <v>743</v>
      </c>
      <c r="D89" t="s">
        <v>806</v>
      </c>
      <c r="E89" s="105" t="s">
        <v>179</v>
      </c>
      <c r="F89" s="144">
        <v>299</v>
      </c>
      <c r="G89" s="144">
        <v>299</v>
      </c>
      <c r="H89"/>
    </row>
    <row r="90" spans="1:8" s="136" customFormat="1" ht="15" customHeight="1">
      <c r="A90" t="s">
        <v>69</v>
      </c>
      <c r="B90" t="s">
        <v>765</v>
      </c>
      <c r="C90" t="s">
        <v>776</v>
      </c>
      <c r="D90" t="s">
        <v>831</v>
      </c>
      <c r="E90" s="105" t="s">
        <v>179</v>
      </c>
      <c r="F90" s="144">
        <v>1295</v>
      </c>
      <c r="G90" s="144">
        <v>1295</v>
      </c>
      <c r="H90"/>
    </row>
    <row r="91" spans="1:8" s="136" customFormat="1" ht="15" customHeight="1">
      <c r="A91" t="s">
        <v>69</v>
      </c>
      <c r="B91" t="s">
        <v>765</v>
      </c>
      <c r="C91" t="s">
        <v>799</v>
      </c>
      <c r="D91" t="s">
        <v>835</v>
      </c>
      <c r="E91" s="105" t="s">
        <v>179</v>
      </c>
      <c r="F91" s="144">
        <v>1188</v>
      </c>
      <c r="G91" s="144">
        <v>1188</v>
      </c>
      <c r="H91"/>
    </row>
    <row r="92" spans="1:8" s="136" customFormat="1" ht="15" customHeight="1">
      <c r="A92" t="s">
        <v>69</v>
      </c>
      <c r="B92" t="s">
        <v>836</v>
      </c>
      <c r="C92" t="s">
        <v>776</v>
      </c>
      <c r="D92" t="s">
        <v>806</v>
      </c>
      <c r="E92" s="105" t="s">
        <v>179</v>
      </c>
      <c r="F92" s="144">
        <v>195</v>
      </c>
      <c r="G92" s="144">
        <v>195</v>
      </c>
      <c r="H92"/>
    </row>
    <row r="93" spans="1:8" s="136" customFormat="1" ht="15" customHeight="1">
      <c r="A93" t="s">
        <v>69</v>
      </c>
      <c r="B93" t="s">
        <v>836</v>
      </c>
      <c r="C93" t="s">
        <v>778</v>
      </c>
      <c r="D93" t="s">
        <v>806</v>
      </c>
      <c r="E93" s="105" t="s">
        <v>179</v>
      </c>
      <c r="F93" s="144">
        <v>178</v>
      </c>
      <c r="G93" s="144">
        <v>178</v>
      </c>
      <c r="H93"/>
    </row>
    <row r="94" spans="1:8" s="136" customFormat="1" ht="15" customHeight="1">
      <c r="A94" t="s">
        <v>69</v>
      </c>
      <c r="B94" t="s">
        <v>775</v>
      </c>
      <c r="C94" t="s">
        <v>815</v>
      </c>
      <c r="D94" t="s">
        <v>806</v>
      </c>
      <c r="E94" s="105" t="s">
        <v>179</v>
      </c>
      <c r="F94" s="144">
        <v>159</v>
      </c>
      <c r="G94" s="144">
        <v>159</v>
      </c>
      <c r="H94"/>
    </row>
    <row r="95" spans="1:8" s="136" customFormat="1" ht="15" customHeight="1">
      <c r="A95" t="s">
        <v>69</v>
      </c>
      <c r="B95" t="s">
        <v>837</v>
      </c>
      <c r="C95" t="s">
        <v>815</v>
      </c>
      <c r="D95" t="s">
        <v>838</v>
      </c>
      <c r="E95" s="105" t="s">
        <v>245</v>
      </c>
      <c r="F95" s="144">
        <v>9000</v>
      </c>
      <c r="G95" s="144">
        <v>9000</v>
      </c>
      <c r="H95" t="s">
        <v>839</v>
      </c>
    </row>
    <row r="96" spans="1:8" s="136" customFormat="1" ht="15" customHeight="1">
      <c r="A96" t="s">
        <v>69</v>
      </c>
      <c r="B96" t="s">
        <v>765</v>
      </c>
      <c r="C96" t="s">
        <v>732</v>
      </c>
      <c r="D96" t="s">
        <v>840</v>
      </c>
      <c r="E96" s="105" t="s">
        <v>245</v>
      </c>
      <c r="F96" s="144">
        <v>158</v>
      </c>
      <c r="G96" s="144">
        <v>158</v>
      </c>
      <c r="H96"/>
    </row>
    <row r="97" spans="1:8" s="136" customFormat="1" ht="15" customHeight="1">
      <c r="A97" t="s">
        <v>69</v>
      </c>
      <c r="B97" t="s">
        <v>676</v>
      </c>
      <c r="C97" t="s">
        <v>820</v>
      </c>
      <c r="D97" t="s">
        <v>841</v>
      </c>
      <c r="E97" s="105" t="s">
        <v>245</v>
      </c>
      <c r="F97" s="144">
        <v>385</v>
      </c>
      <c r="G97" s="144">
        <v>385</v>
      </c>
      <c r="H97"/>
    </row>
    <row r="98" spans="1:8" s="136" customFormat="1" ht="15" customHeight="1">
      <c r="A98" t="s">
        <v>69</v>
      </c>
      <c r="B98" t="s">
        <v>842</v>
      </c>
      <c r="C98" t="s">
        <v>821</v>
      </c>
      <c r="D98" t="s">
        <v>843</v>
      </c>
      <c r="E98" s="105" t="s">
        <v>245</v>
      </c>
      <c r="F98" s="144">
        <v>480</v>
      </c>
      <c r="G98" s="144">
        <v>480</v>
      </c>
      <c r="H98"/>
    </row>
    <row r="99" spans="1:8" s="136" customFormat="1" ht="15" customHeight="1">
      <c r="A99" t="s">
        <v>69</v>
      </c>
      <c r="B99" t="s">
        <v>842</v>
      </c>
      <c r="C99" t="s">
        <v>732</v>
      </c>
      <c r="D99" t="s">
        <v>844</v>
      </c>
      <c r="E99" s="105" t="s">
        <v>245</v>
      </c>
      <c r="F99" s="144">
        <v>2800</v>
      </c>
      <c r="G99" s="144">
        <v>2800</v>
      </c>
      <c r="H99"/>
    </row>
    <row r="100" spans="1:8" s="136" customFormat="1" ht="15" customHeight="1">
      <c r="A100" t="s">
        <v>69</v>
      </c>
      <c r="B100" s="148" t="s">
        <v>809</v>
      </c>
      <c r="C100" t="s">
        <v>804</v>
      </c>
      <c r="D100" t="s">
        <v>845</v>
      </c>
      <c r="E100" s="144" t="s">
        <v>161</v>
      </c>
      <c r="F100" s="144">
        <v>6590</v>
      </c>
      <c r="G100" s="144">
        <v>6590</v>
      </c>
      <c r="H100"/>
    </row>
    <row r="101" spans="1:8" s="136" customFormat="1" ht="15" customHeight="1">
      <c r="A101" t="s">
        <v>69</v>
      </c>
      <c r="B101" t="s">
        <v>814</v>
      </c>
      <c r="C101" t="s">
        <v>743</v>
      </c>
      <c r="D101" t="s">
        <v>846</v>
      </c>
      <c r="E101" s="144" t="s">
        <v>161</v>
      </c>
      <c r="F101" s="144">
        <v>6590</v>
      </c>
      <c r="G101" s="144">
        <v>6590</v>
      </c>
      <c r="H101"/>
    </row>
    <row r="102" spans="1:8" s="136" customFormat="1" ht="15" customHeight="1">
      <c r="A102" t="s">
        <v>69</v>
      </c>
      <c r="B102" s="148">
        <v>42155</v>
      </c>
      <c r="C102" t="s">
        <v>755</v>
      </c>
      <c r="D102" t="s">
        <v>847</v>
      </c>
      <c r="E102" s="144" t="s">
        <v>161</v>
      </c>
      <c r="F102" s="144">
        <v>6590</v>
      </c>
      <c r="G102" s="144">
        <v>6590</v>
      </c>
      <c r="H102"/>
    </row>
    <row r="103" spans="1:8" s="136" customFormat="1" ht="15" customHeight="1">
      <c r="A103" t="s">
        <v>69</v>
      </c>
      <c r="B103" t="s">
        <v>739</v>
      </c>
      <c r="C103" t="s">
        <v>848</v>
      </c>
      <c r="D103" t="s">
        <v>849</v>
      </c>
      <c r="E103" s="144" t="s">
        <v>161</v>
      </c>
      <c r="F103" s="144">
        <v>8840</v>
      </c>
      <c r="G103" s="144">
        <v>8840</v>
      </c>
      <c r="H103"/>
    </row>
    <row r="104" spans="1:8" s="136" customFormat="1" ht="15" customHeight="1">
      <c r="A104" t="s">
        <v>69</v>
      </c>
      <c r="B104" t="s">
        <v>745</v>
      </c>
      <c r="C104" t="s">
        <v>850</v>
      </c>
      <c r="D104" t="s">
        <v>851</v>
      </c>
      <c r="E104" s="144" t="s">
        <v>161</v>
      </c>
      <c r="F104" s="144">
        <v>10946</v>
      </c>
      <c r="G104" s="144">
        <v>10946</v>
      </c>
      <c r="H104" t="s">
        <v>852</v>
      </c>
    </row>
    <row r="105" spans="1:8" s="136" customFormat="1" ht="15" customHeight="1">
      <c r="A105" t="s">
        <v>69</v>
      </c>
      <c r="B105" t="s">
        <v>747</v>
      </c>
      <c r="C105" t="s">
        <v>853</v>
      </c>
      <c r="D105" t="s">
        <v>854</v>
      </c>
      <c r="E105" s="144" t="s">
        <v>161</v>
      </c>
      <c r="F105" s="144">
        <v>19071.47</v>
      </c>
      <c r="G105" s="144">
        <v>19071.47</v>
      </c>
      <c r="H105" t="s">
        <v>852</v>
      </c>
    </row>
    <row r="106" spans="1:8">
      <c r="A106" t="s">
        <v>69</v>
      </c>
      <c r="B106" t="s">
        <v>754</v>
      </c>
      <c r="C106" t="s">
        <v>742</v>
      </c>
      <c r="D106" t="s">
        <v>855</v>
      </c>
      <c r="E106" s="144" t="s">
        <v>161</v>
      </c>
      <c r="F106" s="144">
        <v>6630</v>
      </c>
      <c r="G106" s="144">
        <v>6630</v>
      </c>
      <c r="H106"/>
    </row>
    <row r="107" spans="1:8">
      <c r="A107" t="s">
        <v>69</v>
      </c>
      <c r="B107" t="s">
        <v>758</v>
      </c>
      <c r="C107" t="s">
        <v>784</v>
      </c>
      <c r="D107" t="s">
        <v>856</v>
      </c>
      <c r="E107" s="144" t="s">
        <v>161</v>
      </c>
      <c r="F107" s="144">
        <v>6630</v>
      </c>
      <c r="G107" s="144">
        <v>6630</v>
      </c>
      <c r="H107"/>
    </row>
    <row r="108" spans="1:8">
      <c r="A108" t="s">
        <v>69</v>
      </c>
      <c r="B108" t="s">
        <v>760</v>
      </c>
      <c r="C108" t="s">
        <v>857</v>
      </c>
      <c r="D108" t="s">
        <v>858</v>
      </c>
      <c r="E108" s="144" t="s">
        <v>161</v>
      </c>
      <c r="F108" s="144">
        <v>6630</v>
      </c>
      <c r="G108" s="144">
        <v>6630</v>
      </c>
      <c r="H108"/>
    </row>
    <row r="109" spans="1:8">
      <c r="A109" t="s">
        <v>69</v>
      </c>
      <c r="B109" t="s">
        <v>765</v>
      </c>
      <c r="C109" t="s">
        <v>859</v>
      </c>
      <c r="D109" t="s">
        <v>860</v>
      </c>
      <c r="E109" s="144" t="s">
        <v>161</v>
      </c>
      <c r="F109" s="144">
        <v>6630</v>
      </c>
      <c r="G109" s="144">
        <v>6630</v>
      </c>
      <c r="H109"/>
    </row>
    <row r="110" spans="1:8">
      <c r="A110" t="s">
        <v>69</v>
      </c>
      <c r="B110" t="s">
        <v>771</v>
      </c>
      <c r="C110" t="s">
        <v>780</v>
      </c>
      <c r="D110" t="s">
        <v>861</v>
      </c>
      <c r="E110" s="144" t="s">
        <v>161</v>
      </c>
      <c r="F110" s="144">
        <v>6630</v>
      </c>
      <c r="G110" s="144">
        <v>6630</v>
      </c>
      <c r="H110"/>
    </row>
    <row r="111" spans="1:8">
      <c r="A111" t="s">
        <v>69</v>
      </c>
      <c r="B111" t="s">
        <v>676</v>
      </c>
      <c r="C111" t="s">
        <v>862</v>
      </c>
      <c r="D111" t="s">
        <v>863</v>
      </c>
      <c r="E111" s="144" t="s">
        <v>161</v>
      </c>
      <c r="F111" s="144">
        <v>6630</v>
      </c>
      <c r="G111" s="144">
        <v>6630</v>
      </c>
      <c r="H111"/>
    </row>
    <row r="112" spans="1:8">
      <c r="A112" t="s">
        <v>69</v>
      </c>
      <c r="B112" t="s">
        <v>798</v>
      </c>
      <c r="C112" t="s">
        <v>766</v>
      </c>
      <c r="D112" t="s">
        <v>864</v>
      </c>
      <c r="E112" s="144" t="s">
        <v>161</v>
      </c>
      <c r="F112" s="144">
        <v>6630</v>
      </c>
      <c r="G112" s="144">
        <v>6630</v>
      </c>
      <c r="H112"/>
    </row>
    <row r="113" spans="1:8">
      <c r="A113" t="s">
        <v>69</v>
      </c>
      <c r="B113" s="105" t="s">
        <v>865</v>
      </c>
      <c r="C113" s="105" t="s">
        <v>832</v>
      </c>
      <c r="D113" s="40" t="s">
        <v>864</v>
      </c>
      <c r="E113" s="144" t="s">
        <v>161</v>
      </c>
      <c r="F113" s="144">
        <v>6630</v>
      </c>
      <c r="G113" s="144">
        <v>6630</v>
      </c>
      <c r="H113"/>
    </row>
    <row r="114" spans="1:8">
      <c r="A114" t="s">
        <v>69</v>
      </c>
      <c r="B114" t="s">
        <v>842</v>
      </c>
      <c r="C114" t="s">
        <v>823</v>
      </c>
      <c r="D114" t="s">
        <v>866</v>
      </c>
      <c r="E114" s="144" t="s">
        <v>161</v>
      </c>
      <c r="F114" s="144">
        <v>6630</v>
      </c>
      <c r="G114" s="144">
        <v>6630</v>
      </c>
      <c r="H114"/>
    </row>
    <row r="115" spans="1:8">
      <c r="A115" t="s">
        <v>69</v>
      </c>
      <c r="B115" t="s">
        <v>867</v>
      </c>
      <c r="C115" t="s">
        <v>821</v>
      </c>
      <c r="D115" t="s">
        <v>849</v>
      </c>
      <c r="E115" s="144" t="s">
        <v>161</v>
      </c>
      <c r="F115" s="144">
        <v>6630</v>
      </c>
      <c r="G115" s="144">
        <v>6630</v>
      </c>
      <c r="H115"/>
    </row>
    <row r="116" spans="1:8">
      <c r="A116" t="s">
        <v>69</v>
      </c>
      <c r="B116" t="s">
        <v>836</v>
      </c>
      <c r="C116" t="s">
        <v>742</v>
      </c>
      <c r="D116" t="s">
        <v>851</v>
      </c>
      <c r="E116" s="144" t="s">
        <v>161</v>
      </c>
      <c r="F116" s="144">
        <v>6630</v>
      </c>
      <c r="G116" s="144">
        <v>6630</v>
      </c>
      <c r="H116"/>
    </row>
    <row r="117" spans="1:8">
      <c r="A117" t="s">
        <v>69</v>
      </c>
      <c r="B117" t="s">
        <v>775</v>
      </c>
      <c r="C117" t="s">
        <v>766</v>
      </c>
      <c r="D117" t="s">
        <v>855</v>
      </c>
      <c r="E117" s="144" t="s">
        <v>161</v>
      </c>
      <c r="F117" s="144">
        <v>6630</v>
      </c>
      <c r="G117" s="144">
        <v>6630</v>
      </c>
      <c r="H117"/>
    </row>
    <row r="118" spans="1:8">
      <c r="A118" t="s">
        <v>69</v>
      </c>
      <c r="B118" t="s">
        <v>868</v>
      </c>
      <c r="C118" t="s">
        <v>755</v>
      </c>
      <c r="D118" t="s">
        <v>856</v>
      </c>
      <c r="E118" s="144" t="s">
        <v>161</v>
      </c>
      <c r="F118" s="144">
        <v>6630</v>
      </c>
      <c r="G118" s="144">
        <v>6630</v>
      </c>
      <c r="H118" t="s">
        <v>852</v>
      </c>
    </row>
    <row r="119" spans="1:8">
      <c r="A119" t="s">
        <v>69</v>
      </c>
      <c r="B119" t="s">
        <v>665</v>
      </c>
      <c r="C119" t="s">
        <v>780</v>
      </c>
      <c r="D119" t="s">
        <v>863</v>
      </c>
      <c r="E119" s="144" t="s">
        <v>161</v>
      </c>
      <c r="F119" s="144">
        <v>4420</v>
      </c>
      <c r="G119" s="144">
        <v>4420</v>
      </c>
      <c r="H119"/>
    </row>
    <row r="120" spans="1:8">
      <c r="A120" t="s">
        <v>69</v>
      </c>
      <c r="B120" t="s">
        <v>664</v>
      </c>
      <c r="C120" t="s">
        <v>732</v>
      </c>
      <c r="D120" t="s">
        <v>869</v>
      </c>
      <c r="E120" s="105" t="s">
        <v>250</v>
      </c>
      <c r="F120" s="142">
        <v>5000</v>
      </c>
      <c r="G120" s="144">
        <v>5000</v>
      </c>
      <c r="H120" t="s">
        <v>870</v>
      </c>
    </row>
    <row r="121" spans="1:8" s="136" customFormat="1" ht="15" customHeight="1">
      <c r="A121" t="s">
        <v>69</v>
      </c>
      <c r="B121" t="s">
        <v>758</v>
      </c>
      <c r="C121" t="s">
        <v>762</v>
      </c>
      <c r="D121" t="s">
        <v>871</v>
      </c>
      <c r="E121" s="105" t="s">
        <v>160</v>
      </c>
      <c r="F121" s="144">
        <v>182</v>
      </c>
      <c r="G121" s="144">
        <v>182</v>
      </c>
      <c r="H121"/>
    </row>
    <row r="122" spans="1:8" s="136" customFormat="1" ht="15" customHeight="1">
      <c r="A122" t="s">
        <v>69</v>
      </c>
      <c r="B122" t="s">
        <v>760</v>
      </c>
      <c r="C122" t="s">
        <v>772</v>
      </c>
      <c r="D122" t="s">
        <v>872</v>
      </c>
      <c r="E122" s="105" t="s">
        <v>160</v>
      </c>
      <c r="F122" s="144">
        <v>181</v>
      </c>
      <c r="G122" s="144">
        <v>181</v>
      </c>
      <c r="H122"/>
    </row>
    <row r="123" spans="1:8" s="136" customFormat="1" ht="15" customHeight="1">
      <c r="A123" t="s">
        <v>69</v>
      </c>
      <c r="B123" t="s">
        <v>765</v>
      </c>
      <c r="C123" t="s">
        <v>821</v>
      </c>
      <c r="D123" t="s">
        <v>873</v>
      </c>
      <c r="E123" s="105" t="s">
        <v>160</v>
      </c>
      <c r="F123" s="144">
        <v>156</v>
      </c>
      <c r="G123" s="144">
        <v>156</v>
      </c>
      <c r="H123"/>
    </row>
    <row r="124" spans="1:8" s="136" customFormat="1" ht="15" customHeight="1">
      <c r="A124" t="s">
        <v>69</v>
      </c>
      <c r="B124" t="s">
        <v>676</v>
      </c>
      <c r="C124" t="s">
        <v>780</v>
      </c>
      <c r="D124" t="s">
        <v>874</v>
      </c>
      <c r="E124" s="105" t="s">
        <v>237</v>
      </c>
      <c r="F124" s="144">
        <v>11753.12</v>
      </c>
      <c r="G124" s="144">
        <v>11753.12</v>
      </c>
      <c r="H124" t="s">
        <v>875</v>
      </c>
    </row>
    <row r="125" spans="1:8" s="136" customFormat="1" ht="15" customHeight="1">
      <c r="A125" t="s">
        <v>69</v>
      </c>
      <c r="B125" t="s">
        <v>876</v>
      </c>
      <c r="C125" t="s">
        <v>762</v>
      </c>
      <c r="D125" t="s">
        <v>877</v>
      </c>
      <c r="E125" s="105" t="s">
        <v>237</v>
      </c>
      <c r="F125" s="144">
        <v>7163.08</v>
      </c>
      <c r="G125" s="144">
        <v>7163.08</v>
      </c>
      <c r="H125" t="s">
        <v>875</v>
      </c>
    </row>
    <row r="126" spans="1:8" s="136" customFormat="1" ht="15" customHeight="1">
      <c r="A126" t="s">
        <v>69</v>
      </c>
      <c r="B126" t="s">
        <v>801</v>
      </c>
      <c r="C126" t="s">
        <v>812</v>
      </c>
      <c r="D126" t="s">
        <v>878</v>
      </c>
      <c r="E126" s="105" t="s">
        <v>237</v>
      </c>
      <c r="F126" s="144">
        <v>3651.24</v>
      </c>
      <c r="G126" s="144">
        <v>3651.24</v>
      </c>
      <c r="H126"/>
    </row>
    <row r="127" spans="1:8" s="136" customFormat="1" ht="15" customHeight="1">
      <c r="A127" t="s">
        <v>69</v>
      </c>
      <c r="B127" t="s">
        <v>879</v>
      </c>
      <c r="C127" t="s">
        <v>773</v>
      </c>
      <c r="D127" t="s">
        <v>880</v>
      </c>
      <c r="E127" s="105" t="s">
        <v>237</v>
      </c>
      <c r="F127" s="144">
        <v>2007.2</v>
      </c>
      <c r="G127" s="144">
        <v>2007.2</v>
      </c>
      <c r="H127"/>
    </row>
  </sheetData>
  <autoFilter ref="A1:IO148" xr:uid="{00000000-0009-0000-0000-000007000000}"/>
  <sortState xmlns:xlrd2="http://schemas.microsoft.com/office/spreadsheetml/2017/richdata2" ref="B2:S148">
    <sortCondition ref="B2:B148"/>
    <sortCondition ref="C2:C148"/>
  </sortState>
  <phoneticPr fontId="46"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1"/>
  <sheetViews>
    <sheetView workbookViewId="0">
      <selection activeCell="E22" sqref="E22"/>
    </sheetView>
  </sheetViews>
  <sheetFormatPr defaultColWidth="9" defaultRowHeight="14.4"/>
  <cols>
    <col min="1" max="1" width="8.77734375" style="40"/>
    <col min="2" max="2" width="19.21875" customWidth="1"/>
    <col min="3" max="3" width="13.44140625" customWidth="1"/>
    <col min="4" max="4" width="37.21875" customWidth="1"/>
    <col min="5" max="5" width="26.44140625" customWidth="1"/>
    <col min="6" max="6" width="14.6640625" style="24" customWidth="1"/>
  </cols>
  <sheetData>
    <row r="1" spans="1:6">
      <c r="A1" s="40" t="s">
        <v>57</v>
      </c>
      <c r="B1" s="278" t="s">
        <v>58</v>
      </c>
      <c r="C1" s="278" t="s">
        <v>881</v>
      </c>
      <c r="D1" s="278" t="s">
        <v>59</v>
      </c>
      <c r="E1" s="278" t="s">
        <v>882</v>
      </c>
      <c r="F1" s="135" t="s">
        <v>883</v>
      </c>
    </row>
    <row r="2" spans="1:6">
      <c r="A2" s="40" t="s">
        <v>69</v>
      </c>
      <c r="B2" s="279" t="s">
        <v>798</v>
      </c>
      <c r="C2" s="279" t="s">
        <v>884</v>
      </c>
      <c r="D2" s="279" t="s">
        <v>885</v>
      </c>
      <c r="E2" s="279" t="s">
        <v>72</v>
      </c>
      <c r="F2" s="137">
        <v>1045</v>
      </c>
    </row>
    <row r="3" spans="1:6">
      <c r="A3" s="40" t="s">
        <v>69</v>
      </c>
      <c r="B3" s="279" t="s">
        <v>798</v>
      </c>
      <c r="C3" s="279" t="s">
        <v>886</v>
      </c>
      <c r="D3" s="279" t="s">
        <v>887</v>
      </c>
      <c r="E3" s="279" t="s">
        <v>72</v>
      </c>
      <c r="F3" s="137">
        <v>1365</v>
      </c>
    </row>
    <row r="4" spans="1:6">
      <c r="A4" s="40" t="s">
        <v>69</v>
      </c>
      <c r="B4" s="279" t="s">
        <v>865</v>
      </c>
      <c r="C4" s="279" t="s">
        <v>888</v>
      </c>
      <c r="D4" s="279" t="s">
        <v>889</v>
      </c>
      <c r="E4" s="279" t="s">
        <v>72</v>
      </c>
      <c r="F4" s="137">
        <v>212</v>
      </c>
    </row>
    <row r="5" spans="1:6">
      <c r="A5" s="40" t="s">
        <v>69</v>
      </c>
      <c r="B5" s="279" t="s">
        <v>865</v>
      </c>
      <c r="C5" s="279" t="s">
        <v>890</v>
      </c>
      <c r="D5" s="279" t="s">
        <v>891</v>
      </c>
      <c r="E5" s="279" t="s">
        <v>72</v>
      </c>
      <c r="F5" s="137">
        <v>28000</v>
      </c>
    </row>
    <row r="6" spans="1:6">
      <c r="A6" s="40" t="s">
        <v>69</v>
      </c>
      <c r="B6" s="279" t="s">
        <v>867</v>
      </c>
      <c r="C6" s="279" t="s">
        <v>892</v>
      </c>
      <c r="D6" s="279" t="s">
        <v>893</v>
      </c>
      <c r="E6" s="279" t="s">
        <v>72</v>
      </c>
      <c r="F6" s="137">
        <v>1097</v>
      </c>
    </row>
    <row r="7" spans="1:6">
      <c r="A7" s="40" t="s">
        <v>69</v>
      </c>
      <c r="B7" s="279" t="s">
        <v>867</v>
      </c>
      <c r="C7" s="279" t="s">
        <v>894</v>
      </c>
      <c r="D7" s="279" t="s">
        <v>895</v>
      </c>
      <c r="E7" s="279" t="s">
        <v>72</v>
      </c>
      <c r="F7" s="137">
        <v>450</v>
      </c>
    </row>
    <row r="8" spans="1:6">
      <c r="A8" s="40" t="s">
        <v>69</v>
      </c>
      <c r="B8" s="279" t="s">
        <v>896</v>
      </c>
      <c r="C8" s="279" t="s">
        <v>892</v>
      </c>
      <c r="D8" s="279" t="s">
        <v>897</v>
      </c>
      <c r="E8" s="279" t="s">
        <v>72</v>
      </c>
      <c r="F8" s="137">
        <v>21000</v>
      </c>
    </row>
    <row r="9" spans="1:6">
      <c r="A9" s="40" t="s">
        <v>69</v>
      </c>
      <c r="B9" s="279" t="s">
        <v>896</v>
      </c>
      <c r="C9" s="279" t="s">
        <v>898</v>
      </c>
      <c r="D9" s="136" t="s">
        <v>899</v>
      </c>
      <c r="E9" s="279" t="s">
        <v>72</v>
      </c>
      <c r="F9" s="137">
        <v>5000</v>
      </c>
    </row>
    <row r="10" spans="1:6">
      <c r="A10" s="40" t="s">
        <v>69</v>
      </c>
      <c r="B10" s="279" t="s">
        <v>900</v>
      </c>
      <c r="C10" s="279" t="s">
        <v>901</v>
      </c>
      <c r="D10" s="279" t="s">
        <v>902</v>
      </c>
      <c r="E10" s="279" t="s">
        <v>72</v>
      </c>
      <c r="F10" s="137">
        <v>1297</v>
      </c>
    </row>
    <row r="11" spans="1:6">
      <c r="A11" s="40" t="s">
        <v>69</v>
      </c>
      <c r="B11" s="279" t="s">
        <v>900</v>
      </c>
      <c r="C11" s="279" t="s">
        <v>886</v>
      </c>
      <c r="D11" s="279" t="s">
        <v>903</v>
      </c>
      <c r="E11" s="279" t="s">
        <v>72</v>
      </c>
      <c r="F11" s="137">
        <v>208.9</v>
      </c>
    </row>
    <row r="12" spans="1:6">
      <c r="A12" s="40" t="s">
        <v>69</v>
      </c>
      <c r="B12" s="279" t="s">
        <v>900</v>
      </c>
      <c r="C12" s="279" t="s">
        <v>904</v>
      </c>
      <c r="D12" s="279" t="s">
        <v>905</v>
      </c>
      <c r="E12" s="279" t="s">
        <v>72</v>
      </c>
      <c r="F12" s="137">
        <v>417.99</v>
      </c>
    </row>
    <row r="13" spans="1:6">
      <c r="A13" s="40" t="s">
        <v>69</v>
      </c>
      <c r="B13" s="279" t="s">
        <v>900</v>
      </c>
      <c r="C13" s="279" t="s">
        <v>906</v>
      </c>
      <c r="D13" s="279" t="s">
        <v>907</v>
      </c>
      <c r="E13" s="279" t="s">
        <v>72</v>
      </c>
      <c r="F13" s="137">
        <v>8500</v>
      </c>
    </row>
    <row r="14" spans="1:6">
      <c r="A14" s="40" t="s">
        <v>69</v>
      </c>
      <c r="B14" s="279" t="s">
        <v>908</v>
      </c>
      <c r="C14" s="279" t="s">
        <v>909</v>
      </c>
      <c r="D14" s="279" t="s">
        <v>910</v>
      </c>
      <c r="E14" s="279" t="s">
        <v>72</v>
      </c>
      <c r="F14" s="137">
        <v>5580</v>
      </c>
    </row>
    <row r="15" spans="1:6">
      <c r="A15" s="40" t="s">
        <v>69</v>
      </c>
      <c r="B15" s="279" t="s">
        <v>911</v>
      </c>
      <c r="C15" s="279" t="s">
        <v>912</v>
      </c>
      <c r="D15" s="279" t="s">
        <v>913</v>
      </c>
      <c r="E15" s="279" t="s">
        <v>72</v>
      </c>
      <c r="F15" s="137">
        <v>219.9</v>
      </c>
    </row>
    <row r="16" spans="1:6">
      <c r="A16" s="40" t="s">
        <v>69</v>
      </c>
      <c r="B16" s="279" t="s">
        <v>914</v>
      </c>
      <c r="C16" s="279" t="s">
        <v>915</v>
      </c>
      <c r="D16" s="279" t="s">
        <v>916</v>
      </c>
      <c r="E16" s="279" t="s">
        <v>72</v>
      </c>
      <c r="F16" s="137">
        <v>19200</v>
      </c>
    </row>
    <row r="17" spans="1:6">
      <c r="A17" s="40" t="s">
        <v>69</v>
      </c>
      <c r="B17" s="279" t="s">
        <v>917</v>
      </c>
      <c r="C17" s="279" t="s">
        <v>918</v>
      </c>
      <c r="D17" s="279" t="s">
        <v>919</v>
      </c>
      <c r="E17" s="279" t="s">
        <v>72</v>
      </c>
      <c r="F17" s="137">
        <v>15750</v>
      </c>
    </row>
    <row r="18" spans="1:6">
      <c r="A18" s="40" t="s">
        <v>69</v>
      </c>
      <c r="B18" s="279" t="s">
        <v>920</v>
      </c>
      <c r="C18" s="279" t="s">
        <v>915</v>
      </c>
      <c r="D18" s="136" t="s">
        <v>921</v>
      </c>
      <c r="E18" s="279" t="s">
        <v>72</v>
      </c>
      <c r="F18" s="137">
        <v>15000</v>
      </c>
    </row>
    <row r="19" spans="1:6">
      <c r="A19" s="40" t="s">
        <v>69</v>
      </c>
      <c r="B19" s="279" t="s">
        <v>920</v>
      </c>
      <c r="C19" s="279" t="s">
        <v>922</v>
      </c>
      <c r="D19" s="136" t="s">
        <v>923</v>
      </c>
      <c r="E19" s="279" t="s">
        <v>72</v>
      </c>
      <c r="F19" s="137">
        <v>31590</v>
      </c>
    </row>
    <row r="20" spans="1:6">
      <c r="A20" s="40" t="s">
        <v>69</v>
      </c>
      <c r="B20" s="279" t="s">
        <v>920</v>
      </c>
      <c r="C20" s="279" t="s">
        <v>924</v>
      </c>
      <c r="D20" s="136" t="s">
        <v>925</v>
      </c>
      <c r="E20" s="279" t="s">
        <v>72</v>
      </c>
      <c r="F20" s="137">
        <v>3053.24</v>
      </c>
    </row>
    <row r="21" spans="1:6">
      <c r="A21" s="40" t="s">
        <v>69</v>
      </c>
      <c r="B21" s="279" t="s">
        <v>920</v>
      </c>
      <c r="C21" s="279" t="s">
        <v>926</v>
      </c>
      <c r="D21" s="136" t="s">
        <v>927</v>
      </c>
      <c r="E21" s="279" t="s">
        <v>72</v>
      </c>
      <c r="F21" s="137">
        <v>15600</v>
      </c>
    </row>
    <row r="22" spans="1:6">
      <c r="A22" s="40" t="s">
        <v>69</v>
      </c>
      <c r="B22" s="279" t="s">
        <v>920</v>
      </c>
      <c r="C22" s="279" t="s">
        <v>928</v>
      </c>
      <c r="D22" s="136" t="s">
        <v>929</v>
      </c>
      <c r="E22" s="279" t="s">
        <v>72</v>
      </c>
      <c r="F22" s="137">
        <v>3960</v>
      </c>
    </row>
    <row r="23" spans="1:6">
      <c r="A23" s="40" t="s">
        <v>69</v>
      </c>
      <c r="B23" s="279" t="s">
        <v>930</v>
      </c>
      <c r="C23" s="280" t="s">
        <v>931</v>
      </c>
      <c r="D23" s="138" t="s">
        <v>932</v>
      </c>
      <c r="E23" s="280" t="s">
        <v>72</v>
      </c>
      <c r="F23" s="139">
        <v>4840</v>
      </c>
    </row>
    <row r="24" spans="1:6">
      <c r="A24" s="40" t="s">
        <v>69</v>
      </c>
      <c r="B24" s="279" t="s">
        <v>930</v>
      </c>
      <c r="C24" s="280" t="s">
        <v>933</v>
      </c>
      <c r="D24" s="138" t="s">
        <v>934</v>
      </c>
      <c r="E24" s="280" t="s">
        <v>72</v>
      </c>
      <c r="F24" s="139">
        <v>5975</v>
      </c>
    </row>
    <row r="25" spans="1:6">
      <c r="A25" s="40" t="s">
        <v>69</v>
      </c>
      <c r="B25" s="279" t="s">
        <v>930</v>
      </c>
      <c r="C25" s="280" t="s">
        <v>901</v>
      </c>
      <c r="D25" s="138" t="s">
        <v>935</v>
      </c>
      <c r="E25" s="280" t="s">
        <v>72</v>
      </c>
      <c r="F25" s="139">
        <v>142.80000000000001</v>
      </c>
    </row>
    <row r="26" spans="1:6">
      <c r="A26" s="40" t="s">
        <v>69</v>
      </c>
      <c r="B26" s="279" t="s">
        <v>930</v>
      </c>
      <c r="C26" s="280" t="s">
        <v>936</v>
      </c>
      <c r="D26" s="138" t="s">
        <v>937</v>
      </c>
      <c r="E26" s="280" t="s">
        <v>72</v>
      </c>
      <c r="F26" s="139">
        <v>918.85</v>
      </c>
    </row>
    <row r="27" spans="1:6">
      <c r="A27" s="40" t="s">
        <v>69</v>
      </c>
      <c r="B27" s="279" t="s">
        <v>930</v>
      </c>
      <c r="C27" s="280" t="s">
        <v>938</v>
      </c>
      <c r="D27" s="138" t="s">
        <v>939</v>
      </c>
      <c r="E27" s="280" t="s">
        <v>72</v>
      </c>
      <c r="F27" s="139">
        <v>23250</v>
      </c>
    </row>
    <row r="28" spans="1:6">
      <c r="A28" s="40" t="s">
        <v>69</v>
      </c>
      <c r="B28" s="279" t="s">
        <v>930</v>
      </c>
      <c r="C28" s="280" t="s">
        <v>940</v>
      </c>
      <c r="D28" s="138" t="s">
        <v>941</v>
      </c>
      <c r="E28" s="280" t="s">
        <v>72</v>
      </c>
      <c r="F28" s="139">
        <v>5600</v>
      </c>
    </row>
    <row r="29" spans="1:6">
      <c r="A29" s="40" t="s">
        <v>69</v>
      </c>
      <c r="B29" s="279" t="s">
        <v>930</v>
      </c>
      <c r="C29" s="280" t="s">
        <v>888</v>
      </c>
      <c r="D29" s="138" t="s">
        <v>942</v>
      </c>
      <c r="E29" s="280" t="s">
        <v>72</v>
      </c>
      <c r="F29" s="139">
        <v>3600</v>
      </c>
    </row>
    <row r="30" spans="1:6">
      <c r="A30" s="40" t="s">
        <v>69</v>
      </c>
      <c r="B30" s="279" t="s">
        <v>930</v>
      </c>
      <c r="C30" s="280" t="s">
        <v>943</v>
      </c>
      <c r="D30" s="138" t="s">
        <v>944</v>
      </c>
      <c r="E30" s="280" t="s">
        <v>72</v>
      </c>
      <c r="F30" s="139">
        <v>7000</v>
      </c>
    </row>
    <row r="31" spans="1:6">
      <c r="A31" s="40" t="s">
        <v>69</v>
      </c>
      <c r="B31" s="279" t="s">
        <v>945</v>
      </c>
      <c r="C31" s="279" t="s">
        <v>946</v>
      </c>
      <c r="D31" s="136" t="s">
        <v>947</v>
      </c>
      <c r="E31" s="279" t="s">
        <v>72</v>
      </c>
      <c r="F31" s="137">
        <v>109.5</v>
      </c>
    </row>
    <row r="32" spans="1:6">
      <c r="A32" s="40" t="s">
        <v>69</v>
      </c>
      <c r="B32" s="279" t="s">
        <v>945</v>
      </c>
      <c r="C32" s="279" t="s">
        <v>948</v>
      </c>
      <c r="D32" s="136" t="s">
        <v>949</v>
      </c>
      <c r="E32" s="279" t="s">
        <v>72</v>
      </c>
      <c r="F32" s="137">
        <v>489</v>
      </c>
    </row>
    <row r="33" spans="1:6">
      <c r="A33" s="40" t="s">
        <v>69</v>
      </c>
      <c r="B33" s="279" t="s">
        <v>945</v>
      </c>
      <c r="C33" s="279" t="s">
        <v>948</v>
      </c>
      <c r="D33" s="136" t="s">
        <v>950</v>
      </c>
      <c r="E33" s="279" t="s">
        <v>72</v>
      </c>
      <c r="F33" s="137">
        <v>480.17</v>
      </c>
    </row>
    <row r="34" spans="1:6">
      <c r="A34" s="40" t="s">
        <v>69</v>
      </c>
      <c r="B34" s="279" t="s">
        <v>945</v>
      </c>
      <c r="C34" s="279" t="s">
        <v>912</v>
      </c>
      <c r="D34" s="136" t="s">
        <v>951</v>
      </c>
      <c r="E34" s="279" t="s">
        <v>72</v>
      </c>
      <c r="F34" s="137">
        <v>222</v>
      </c>
    </row>
    <row r="35" spans="1:6">
      <c r="A35" s="40" t="s">
        <v>69</v>
      </c>
      <c r="B35" s="279" t="s">
        <v>945</v>
      </c>
      <c r="C35" s="279" t="s">
        <v>884</v>
      </c>
      <c r="D35" s="136" t="s">
        <v>952</v>
      </c>
      <c r="E35" s="279" t="s">
        <v>72</v>
      </c>
      <c r="F35" s="137">
        <v>492</v>
      </c>
    </row>
    <row r="36" spans="1:6">
      <c r="A36" s="40" t="s">
        <v>69</v>
      </c>
      <c r="B36" s="279" t="s">
        <v>945</v>
      </c>
      <c r="C36" s="279" t="s">
        <v>886</v>
      </c>
      <c r="D36" s="136" t="s">
        <v>953</v>
      </c>
      <c r="E36" s="279" t="s">
        <v>72</v>
      </c>
      <c r="F36" s="137">
        <v>440</v>
      </c>
    </row>
    <row r="37" spans="1:6">
      <c r="A37" s="40" t="s">
        <v>69</v>
      </c>
      <c r="B37" s="279" t="s">
        <v>945</v>
      </c>
      <c r="C37" s="279" t="s">
        <v>954</v>
      </c>
      <c r="D37" s="136" t="s">
        <v>955</v>
      </c>
      <c r="E37" s="279" t="s">
        <v>72</v>
      </c>
      <c r="F37" s="137">
        <v>187.36</v>
      </c>
    </row>
    <row r="38" spans="1:6">
      <c r="A38" s="40" t="s">
        <v>69</v>
      </c>
      <c r="B38" s="279" t="s">
        <v>945</v>
      </c>
      <c r="C38" s="279" t="s">
        <v>956</v>
      </c>
      <c r="D38" s="136" t="s">
        <v>957</v>
      </c>
      <c r="E38" s="279" t="s">
        <v>72</v>
      </c>
      <c r="F38" s="137">
        <v>526</v>
      </c>
    </row>
    <row r="39" spans="1:6">
      <c r="A39" s="40" t="s">
        <v>69</v>
      </c>
      <c r="B39" s="279" t="s">
        <v>945</v>
      </c>
      <c r="C39" s="279" t="s">
        <v>958</v>
      </c>
      <c r="D39" s="136" t="s">
        <v>959</v>
      </c>
      <c r="E39" s="279" t="s">
        <v>72</v>
      </c>
      <c r="F39" s="137">
        <v>27378</v>
      </c>
    </row>
    <row r="40" spans="1:6">
      <c r="A40" s="40" t="s">
        <v>69</v>
      </c>
      <c r="B40" s="279" t="s">
        <v>945</v>
      </c>
      <c r="C40" s="279" t="s">
        <v>960</v>
      </c>
      <c r="D40" s="136" t="s">
        <v>961</v>
      </c>
      <c r="E40" s="279" t="s">
        <v>72</v>
      </c>
      <c r="F40" s="137">
        <v>9975</v>
      </c>
    </row>
    <row r="41" spans="1:6">
      <c r="A41" s="40" t="s">
        <v>69</v>
      </c>
      <c r="B41" s="279" t="s">
        <v>945</v>
      </c>
      <c r="C41" s="279" t="s">
        <v>962</v>
      </c>
      <c r="D41" s="136" t="s">
        <v>963</v>
      </c>
      <c r="E41" s="279" t="s">
        <v>72</v>
      </c>
      <c r="F41" s="137">
        <v>1370</v>
      </c>
    </row>
    <row r="42" spans="1:6">
      <c r="A42" s="40" t="s">
        <v>69</v>
      </c>
      <c r="B42" s="279" t="s">
        <v>945</v>
      </c>
      <c r="C42" s="279" t="s">
        <v>888</v>
      </c>
      <c r="D42" s="136" t="s">
        <v>964</v>
      </c>
      <c r="E42" s="279" t="s">
        <v>72</v>
      </c>
      <c r="F42" s="137">
        <v>28400</v>
      </c>
    </row>
    <row r="43" spans="1:6">
      <c r="A43" s="40" t="s">
        <v>69</v>
      </c>
      <c r="B43" s="279" t="s">
        <v>945</v>
      </c>
      <c r="C43" s="279" t="s">
        <v>965</v>
      </c>
      <c r="D43" s="136" t="s">
        <v>966</v>
      </c>
      <c r="E43" s="279" t="s">
        <v>72</v>
      </c>
      <c r="F43" s="137">
        <v>17000</v>
      </c>
    </row>
    <row r="44" spans="1:6">
      <c r="A44" s="40" t="s">
        <v>69</v>
      </c>
      <c r="B44" s="279" t="s">
        <v>945</v>
      </c>
      <c r="C44" s="279" t="s">
        <v>967</v>
      </c>
      <c r="D44" s="136" t="s">
        <v>968</v>
      </c>
      <c r="E44" s="279" t="s">
        <v>72</v>
      </c>
      <c r="F44" s="137">
        <v>19220</v>
      </c>
    </row>
    <row r="45" spans="1:6">
      <c r="A45" s="40" t="s">
        <v>69</v>
      </c>
      <c r="B45" s="279" t="s">
        <v>945</v>
      </c>
      <c r="C45" s="279" t="s">
        <v>969</v>
      </c>
      <c r="D45" s="136" t="s">
        <v>970</v>
      </c>
      <c r="E45" s="279" t="s">
        <v>72</v>
      </c>
      <c r="F45" s="137">
        <v>22500</v>
      </c>
    </row>
    <row r="46" spans="1:6">
      <c r="A46" s="40" t="s">
        <v>69</v>
      </c>
      <c r="B46" s="279" t="s">
        <v>945</v>
      </c>
      <c r="C46" s="279" t="s">
        <v>971</v>
      </c>
      <c r="D46" s="136" t="s">
        <v>964</v>
      </c>
      <c r="E46" s="279" t="s">
        <v>72</v>
      </c>
      <c r="F46" s="137">
        <v>26338.29</v>
      </c>
    </row>
    <row r="47" spans="1:6">
      <c r="A47" s="40" t="s">
        <v>69</v>
      </c>
      <c r="B47" s="279" t="s">
        <v>771</v>
      </c>
      <c r="C47" s="279" t="s">
        <v>972</v>
      </c>
      <c r="D47" s="279" t="s">
        <v>973</v>
      </c>
      <c r="E47" s="279" t="s">
        <v>974</v>
      </c>
      <c r="F47" s="137">
        <v>3000</v>
      </c>
    </row>
    <row r="48" spans="1:6">
      <c r="A48" s="40" t="s">
        <v>69</v>
      </c>
      <c r="B48" s="279" t="s">
        <v>771</v>
      </c>
      <c r="C48" s="279" t="s">
        <v>884</v>
      </c>
      <c r="D48" s="279" t="s">
        <v>975</v>
      </c>
      <c r="E48" s="279" t="s">
        <v>974</v>
      </c>
      <c r="F48" s="137">
        <v>4000</v>
      </c>
    </row>
    <row r="49" spans="1:6">
      <c r="A49" s="40" t="s">
        <v>69</v>
      </c>
      <c r="B49" s="279" t="s">
        <v>867</v>
      </c>
      <c r="C49" s="279" t="s">
        <v>894</v>
      </c>
      <c r="D49" s="279" t="s">
        <v>976</v>
      </c>
      <c r="E49" s="279" t="s">
        <v>974</v>
      </c>
      <c r="F49" s="137">
        <v>600</v>
      </c>
    </row>
    <row r="50" spans="1:6">
      <c r="A50" s="40" t="s">
        <v>69</v>
      </c>
      <c r="B50" s="279" t="s">
        <v>801</v>
      </c>
      <c r="C50" s="279" t="s">
        <v>977</v>
      </c>
      <c r="D50" s="279" t="s">
        <v>978</v>
      </c>
      <c r="E50" s="279" t="s">
        <v>974</v>
      </c>
      <c r="F50" s="137">
        <v>4095</v>
      </c>
    </row>
    <row r="51" spans="1:6">
      <c r="A51" s="40" t="s">
        <v>69</v>
      </c>
      <c r="B51" s="279" t="s">
        <v>920</v>
      </c>
      <c r="C51" s="279" t="s">
        <v>906</v>
      </c>
      <c r="D51" s="136" t="s">
        <v>979</v>
      </c>
      <c r="E51" s="279" t="s">
        <v>974</v>
      </c>
      <c r="F51" s="137">
        <v>16313</v>
      </c>
    </row>
    <row r="52" spans="1:6">
      <c r="A52" s="40" t="s">
        <v>69</v>
      </c>
      <c r="B52" s="279" t="s">
        <v>930</v>
      </c>
      <c r="C52" s="280" t="s">
        <v>915</v>
      </c>
      <c r="D52" s="138" t="s">
        <v>980</v>
      </c>
      <c r="E52" s="280" t="s">
        <v>974</v>
      </c>
      <c r="F52" s="139">
        <v>1500</v>
      </c>
    </row>
    <row r="53" spans="1:6">
      <c r="A53" s="40" t="s">
        <v>69</v>
      </c>
      <c r="B53" s="279" t="s">
        <v>930</v>
      </c>
      <c r="C53" s="280" t="s">
        <v>981</v>
      </c>
      <c r="D53" s="138" t="s">
        <v>982</v>
      </c>
      <c r="E53" s="280" t="s">
        <v>974</v>
      </c>
      <c r="F53" s="139">
        <v>492</v>
      </c>
    </row>
    <row r="54" spans="1:6">
      <c r="A54" s="40" t="s">
        <v>69</v>
      </c>
      <c r="B54" s="279" t="s">
        <v>676</v>
      </c>
      <c r="C54" s="279" t="s">
        <v>983</v>
      </c>
      <c r="D54" s="279" t="s">
        <v>984</v>
      </c>
      <c r="E54" s="279" t="s">
        <v>179</v>
      </c>
      <c r="F54" s="137">
        <v>110</v>
      </c>
    </row>
    <row r="55" spans="1:6">
      <c r="A55" s="40" t="s">
        <v>69</v>
      </c>
      <c r="B55" s="279" t="s">
        <v>676</v>
      </c>
      <c r="C55" s="279" t="s">
        <v>983</v>
      </c>
      <c r="D55" s="279" t="s">
        <v>985</v>
      </c>
      <c r="E55" s="279" t="s">
        <v>179</v>
      </c>
      <c r="F55" s="137">
        <v>315</v>
      </c>
    </row>
    <row r="56" spans="1:6">
      <c r="A56" s="40" t="s">
        <v>69</v>
      </c>
      <c r="B56" s="279" t="s">
        <v>865</v>
      </c>
      <c r="C56" s="279" t="s">
        <v>986</v>
      </c>
      <c r="D56" s="279" t="s">
        <v>987</v>
      </c>
      <c r="E56" s="279" t="s">
        <v>179</v>
      </c>
      <c r="F56" s="137">
        <v>3570.5</v>
      </c>
    </row>
    <row r="57" spans="1:6">
      <c r="A57" s="40" t="s">
        <v>69</v>
      </c>
      <c r="B57" s="279" t="s">
        <v>836</v>
      </c>
      <c r="C57" s="279" t="s">
        <v>886</v>
      </c>
      <c r="D57" s="279" t="s">
        <v>988</v>
      </c>
      <c r="E57" s="279" t="s">
        <v>179</v>
      </c>
      <c r="F57" s="137">
        <v>550</v>
      </c>
    </row>
    <row r="58" spans="1:6">
      <c r="A58" s="40" t="s">
        <v>69</v>
      </c>
      <c r="B58" s="279" t="s">
        <v>868</v>
      </c>
      <c r="C58" s="279" t="s">
        <v>884</v>
      </c>
      <c r="D58" s="279" t="s">
        <v>984</v>
      </c>
      <c r="E58" s="279" t="s">
        <v>179</v>
      </c>
      <c r="F58" s="137">
        <v>1621</v>
      </c>
    </row>
    <row r="59" spans="1:6">
      <c r="A59" s="40" t="s">
        <v>69</v>
      </c>
      <c r="B59" s="279" t="s">
        <v>868</v>
      </c>
      <c r="C59" s="279" t="s">
        <v>989</v>
      </c>
      <c r="D59" s="279" t="s">
        <v>984</v>
      </c>
      <c r="E59" s="279" t="s">
        <v>179</v>
      </c>
      <c r="F59" s="137">
        <v>100</v>
      </c>
    </row>
    <row r="60" spans="1:6">
      <c r="A60" s="40" t="s">
        <v>69</v>
      </c>
      <c r="B60" s="279" t="s">
        <v>868</v>
      </c>
      <c r="C60" s="279" t="s">
        <v>940</v>
      </c>
      <c r="D60" s="279" t="s">
        <v>990</v>
      </c>
      <c r="E60" s="279" t="s">
        <v>179</v>
      </c>
      <c r="F60" s="137">
        <v>1029</v>
      </c>
    </row>
    <row r="61" spans="1:6">
      <c r="A61" s="40" t="s">
        <v>69</v>
      </c>
      <c r="B61" s="279" t="s">
        <v>717</v>
      </c>
      <c r="C61" s="279" t="s">
        <v>991</v>
      </c>
      <c r="D61" s="279" t="s">
        <v>992</v>
      </c>
      <c r="E61" s="279" t="s">
        <v>179</v>
      </c>
      <c r="F61" s="137">
        <v>2135.3200000000002</v>
      </c>
    </row>
    <row r="62" spans="1:6">
      <c r="A62" s="40" t="s">
        <v>69</v>
      </c>
      <c r="B62" s="279" t="s">
        <v>911</v>
      </c>
      <c r="C62" s="279" t="s">
        <v>931</v>
      </c>
      <c r="D62" s="279" t="s">
        <v>993</v>
      </c>
      <c r="E62" s="279" t="s">
        <v>179</v>
      </c>
      <c r="F62" s="137">
        <v>576.5</v>
      </c>
    </row>
    <row r="63" spans="1:6">
      <c r="A63" s="40" t="s">
        <v>69</v>
      </c>
      <c r="B63" s="279" t="s">
        <v>801</v>
      </c>
      <c r="C63" s="279" t="s">
        <v>948</v>
      </c>
      <c r="D63" s="279" t="s">
        <v>994</v>
      </c>
      <c r="E63" s="279" t="s">
        <v>179</v>
      </c>
      <c r="F63" s="137">
        <v>3280</v>
      </c>
    </row>
    <row r="64" spans="1:6">
      <c r="A64" s="40" t="s">
        <v>69</v>
      </c>
      <c r="B64" s="279" t="s">
        <v>801</v>
      </c>
      <c r="C64" s="279" t="s">
        <v>995</v>
      </c>
      <c r="D64" s="279" t="s">
        <v>992</v>
      </c>
      <c r="E64" s="279" t="s">
        <v>179</v>
      </c>
      <c r="F64" s="137">
        <v>1250.47</v>
      </c>
    </row>
    <row r="65" spans="1:6">
      <c r="A65" s="40" t="s">
        <v>69</v>
      </c>
      <c r="B65" s="279" t="s">
        <v>801</v>
      </c>
      <c r="C65" s="279" t="s">
        <v>996</v>
      </c>
      <c r="D65" s="279" t="s">
        <v>997</v>
      </c>
      <c r="E65" s="279" t="s">
        <v>179</v>
      </c>
      <c r="F65" s="137">
        <v>3575.5</v>
      </c>
    </row>
    <row r="66" spans="1:6">
      <c r="A66" s="40" t="s">
        <v>69</v>
      </c>
      <c r="B66" s="279" t="s">
        <v>801</v>
      </c>
      <c r="C66" s="279" t="s">
        <v>938</v>
      </c>
      <c r="D66" s="279" t="s">
        <v>998</v>
      </c>
      <c r="E66" s="279" t="s">
        <v>179</v>
      </c>
      <c r="F66" s="137">
        <v>2440</v>
      </c>
    </row>
    <row r="67" spans="1:6">
      <c r="A67" s="40" t="s">
        <v>69</v>
      </c>
      <c r="B67" s="279" t="s">
        <v>801</v>
      </c>
      <c r="C67" s="279" t="s">
        <v>958</v>
      </c>
      <c r="D67" s="279" t="s">
        <v>999</v>
      </c>
      <c r="E67" s="279" t="s">
        <v>179</v>
      </c>
      <c r="F67" s="137">
        <v>387</v>
      </c>
    </row>
    <row r="68" spans="1:6">
      <c r="A68" s="40" t="s">
        <v>69</v>
      </c>
      <c r="B68" s="279" t="s">
        <v>879</v>
      </c>
      <c r="C68" s="279" t="s">
        <v>1000</v>
      </c>
      <c r="D68" s="279" t="s">
        <v>992</v>
      </c>
      <c r="E68" s="279" t="s">
        <v>179</v>
      </c>
      <c r="F68" s="137">
        <v>2448.1</v>
      </c>
    </row>
    <row r="69" spans="1:6">
      <c r="A69" s="40" t="s">
        <v>69</v>
      </c>
      <c r="B69" s="279" t="s">
        <v>930</v>
      </c>
      <c r="C69" s="280" t="s">
        <v>884</v>
      </c>
      <c r="D69" s="138" t="s">
        <v>1001</v>
      </c>
      <c r="E69" s="280" t="s">
        <v>179</v>
      </c>
      <c r="F69" s="139">
        <v>215</v>
      </c>
    </row>
    <row r="70" spans="1:6">
      <c r="A70" s="40" t="s">
        <v>69</v>
      </c>
      <c r="B70" s="279" t="s">
        <v>945</v>
      </c>
      <c r="C70" s="279" t="s">
        <v>983</v>
      </c>
      <c r="D70" s="136" t="s">
        <v>1002</v>
      </c>
      <c r="E70" s="279" t="s">
        <v>179</v>
      </c>
      <c r="F70" s="137">
        <v>911</v>
      </c>
    </row>
    <row r="71" spans="1:6">
      <c r="A71" s="40" t="s">
        <v>69</v>
      </c>
      <c r="B71" s="279" t="s">
        <v>945</v>
      </c>
      <c r="C71" s="279" t="s">
        <v>940</v>
      </c>
      <c r="D71" s="136" t="s">
        <v>1003</v>
      </c>
      <c r="E71" s="279" t="s">
        <v>179</v>
      </c>
      <c r="F71" s="137">
        <v>5435.34</v>
      </c>
    </row>
    <row r="72" spans="1:6">
      <c r="A72" s="40" t="s">
        <v>69</v>
      </c>
      <c r="B72" s="279" t="s">
        <v>801</v>
      </c>
      <c r="C72" s="279" t="s">
        <v>924</v>
      </c>
      <c r="D72" s="279" t="s">
        <v>1004</v>
      </c>
      <c r="E72" s="279" t="s">
        <v>244</v>
      </c>
      <c r="F72" s="137">
        <v>20795.900000000001</v>
      </c>
    </row>
    <row r="73" spans="1:6">
      <c r="A73" s="40" t="s">
        <v>69</v>
      </c>
      <c r="B73" s="279" t="s">
        <v>879</v>
      </c>
      <c r="C73" s="279" t="s">
        <v>960</v>
      </c>
      <c r="D73" s="279" t="s">
        <v>1005</v>
      </c>
      <c r="E73" s="279" t="s">
        <v>244</v>
      </c>
      <c r="F73" s="137">
        <v>54254.37</v>
      </c>
    </row>
    <row r="74" spans="1:6">
      <c r="A74" s="40" t="s">
        <v>69</v>
      </c>
      <c r="B74" s="279" t="s">
        <v>1006</v>
      </c>
      <c r="C74" s="279" t="s">
        <v>943</v>
      </c>
      <c r="D74" s="279" t="s">
        <v>1007</v>
      </c>
      <c r="E74" s="279" t="s">
        <v>245</v>
      </c>
      <c r="F74" s="137">
        <v>6150</v>
      </c>
    </row>
    <row r="75" spans="1:6">
      <c r="A75" s="40" t="s">
        <v>69</v>
      </c>
      <c r="B75" s="279" t="s">
        <v>771</v>
      </c>
      <c r="C75" s="279" t="s">
        <v>1008</v>
      </c>
      <c r="D75" s="279" t="s">
        <v>1009</v>
      </c>
      <c r="E75" s="279" t="s">
        <v>245</v>
      </c>
      <c r="F75" s="137">
        <v>114</v>
      </c>
    </row>
    <row r="76" spans="1:6">
      <c r="A76" s="40" t="s">
        <v>69</v>
      </c>
      <c r="B76" s="279" t="s">
        <v>676</v>
      </c>
      <c r="C76" s="279" t="s">
        <v>938</v>
      </c>
      <c r="D76" s="279" t="s">
        <v>1010</v>
      </c>
      <c r="E76" s="279" t="s">
        <v>245</v>
      </c>
      <c r="F76" s="137">
        <v>55</v>
      </c>
    </row>
    <row r="77" spans="1:6">
      <c r="A77" s="40" t="s">
        <v>69</v>
      </c>
      <c r="B77" s="279" t="s">
        <v>798</v>
      </c>
      <c r="C77" s="279" t="s">
        <v>1008</v>
      </c>
      <c r="D77" s="279" t="s">
        <v>1011</v>
      </c>
      <c r="E77" s="279" t="s">
        <v>245</v>
      </c>
      <c r="F77" s="137">
        <v>24</v>
      </c>
    </row>
    <row r="78" spans="1:6">
      <c r="A78" s="40" t="s">
        <v>69</v>
      </c>
      <c r="B78" s="279" t="s">
        <v>865</v>
      </c>
      <c r="C78" s="279" t="s">
        <v>901</v>
      </c>
      <c r="D78" s="279" t="s">
        <v>1009</v>
      </c>
      <c r="E78" s="279" t="s">
        <v>245</v>
      </c>
      <c r="F78" s="137">
        <v>333</v>
      </c>
    </row>
    <row r="79" spans="1:6">
      <c r="A79" s="40" t="s">
        <v>69</v>
      </c>
      <c r="B79" s="279" t="s">
        <v>865</v>
      </c>
      <c r="C79" s="279" t="s">
        <v>936</v>
      </c>
      <c r="D79" s="279" t="s">
        <v>1012</v>
      </c>
      <c r="E79" s="279" t="s">
        <v>245</v>
      </c>
      <c r="F79" s="137">
        <v>1800</v>
      </c>
    </row>
    <row r="80" spans="1:6">
      <c r="A80" s="40" t="s">
        <v>69</v>
      </c>
      <c r="B80" s="279" t="s">
        <v>842</v>
      </c>
      <c r="C80" s="279" t="s">
        <v>960</v>
      </c>
      <c r="D80" s="279" t="s">
        <v>1013</v>
      </c>
      <c r="E80" s="279" t="s">
        <v>245</v>
      </c>
      <c r="F80" s="137">
        <v>246.4</v>
      </c>
    </row>
    <row r="81" spans="1:6">
      <c r="A81" s="40" t="s">
        <v>69</v>
      </c>
      <c r="B81" s="279" t="s">
        <v>836</v>
      </c>
      <c r="C81" s="279" t="s">
        <v>995</v>
      </c>
      <c r="D81" s="279" t="s">
        <v>1014</v>
      </c>
      <c r="E81" s="279" t="s">
        <v>245</v>
      </c>
      <c r="F81" s="137">
        <v>525</v>
      </c>
    </row>
    <row r="82" spans="1:6">
      <c r="A82" s="40" t="s">
        <v>69</v>
      </c>
      <c r="B82" s="279" t="s">
        <v>868</v>
      </c>
      <c r="C82" s="279" t="s">
        <v>915</v>
      </c>
      <c r="D82" s="279" t="s">
        <v>1011</v>
      </c>
      <c r="E82" s="279" t="s">
        <v>245</v>
      </c>
      <c r="F82" s="137">
        <v>116</v>
      </c>
    </row>
    <row r="83" spans="1:6">
      <c r="A83" s="40" t="s">
        <v>69</v>
      </c>
      <c r="B83" s="279" t="s">
        <v>717</v>
      </c>
      <c r="C83" s="279" t="s">
        <v>986</v>
      </c>
      <c r="D83" s="279" t="s">
        <v>1015</v>
      </c>
      <c r="E83" s="279" t="s">
        <v>245</v>
      </c>
      <c r="F83" s="137">
        <v>60</v>
      </c>
    </row>
    <row r="84" spans="1:6">
      <c r="A84" s="40" t="s">
        <v>69</v>
      </c>
      <c r="B84" s="279" t="s">
        <v>717</v>
      </c>
      <c r="C84" s="279" t="s">
        <v>926</v>
      </c>
      <c r="D84" s="279" t="s">
        <v>1016</v>
      </c>
      <c r="E84" s="279" t="s">
        <v>245</v>
      </c>
      <c r="F84" s="137">
        <v>2420</v>
      </c>
    </row>
    <row r="85" spans="1:6">
      <c r="A85" s="40" t="s">
        <v>69</v>
      </c>
      <c r="B85" s="279" t="s">
        <v>896</v>
      </c>
      <c r="C85" s="279" t="s">
        <v>989</v>
      </c>
      <c r="D85" s="279" t="s">
        <v>1011</v>
      </c>
      <c r="E85" s="279" t="s">
        <v>245</v>
      </c>
      <c r="F85" s="137">
        <v>171</v>
      </c>
    </row>
    <row r="86" spans="1:6">
      <c r="A86" s="40" t="s">
        <v>69</v>
      </c>
      <c r="B86" s="279" t="s">
        <v>876</v>
      </c>
      <c r="C86" s="279" t="s">
        <v>1017</v>
      </c>
      <c r="D86" s="279" t="s">
        <v>1018</v>
      </c>
      <c r="E86" s="279" t="s">
        <v>245</v>
      </c>
      <c r="F86" s="137">
        <v>615</v>
      </c>
    </row>
    <row r="87" spans="1:6">
      <c r="A87" s="40" t="s">
        <v>69</v>
      </c>
      <c r="B87" s="279" t="s">
        <v>1019</v>
      </c>
      <c r="C87" s="279" t="s">
        <v>977</v>
      </c>
      <c r="D87" s="279" t="s">
        <v>1020</v>
      </c>
      <c r="E87" s="279" t="s">
        <v>245</v>
      </c>
      <c r="F87" s="137">
        <v>19170</v>
      </c>
    </row>
    <row r="88" spans="1:6">
      <c r="A88" s="40" t="s">
        <v>69</v>
      </c>
      <c r="B88" s="279" t="s">
        <v>911</v>
      </c>
      <c r="C88" s="279" t="s">
        <v>1008</v>
      </c>
      <c r="D88" s="279" t="s">
        <v>1009</v>
      </c>
      <c r="E88" s="279" t="s">
        <v>245</v>
      </c>
      <c r="F88" s="137">
        <v>239</v>
      </c>
    </row>
    <row r="89" spans="1:6">
      <c r="A89" s="40" t="s">
        <v>69</v>
      </c>
      <c r="B89" s="279" t="s">
        <v>911</v>
      </c>
      <c r="C89" s="279" t="s">
        <v>972</v>
      </c>
      <c r="D89" s="279" t="s">
        <v>1021</v>
      </c>
      <c r="E89" s="279" t="s">
        <v>245</v>
      </c>
      <c r="F89" s="137">
        <v>390</v>
      </c>
    </row>
    <row r="90" spans="1:6">
      <c r="A90" s="40" t="s">
        <v>69</v>
      </c>
      <c r="B90" s="279" t="s">
        <v>911</v>
      </c>
      <c r="C90" s="279" t="s">
        <v>981</v>
      </c>
      <c r="D90" s="279" t="s">
        <v>1020</v>
      </c>
      <c r="E90" s="279" t="s">
        <v>245</v>
      </c>
      <c r="F90" s="137">
        <v>1600</v>
      </c>
    </row>
    <row r="91" spans="1:6">
      <c r="A91" s="40" t="s">
        <v>69</v>
      </c>
      <c r="B91" s="279" t="s">
        <v>920</v>
      </c>
      <c r="C91" s="279" t="s">
        <v>1022</v>
      </c>
      <c r="D91" s="140" t="s">
        <v>1020</v>
      </c>
      <c r="E91" s="279" t="s">
        <v>245</v>
      </c>
      <c r="F91" s="137">
        <v>3036</v>
      </c>
    </row>
    <row r="92" spans="1:6">
      <c r="A92" s="40" t="s">
        <v>69</v>
      </c>
      <c r="B92" s="279" t="s">
        <v>920</v>
      </c>
      <c r="C92" s="279" t="s">
        <v>912</v>
      </c>
      <c r="D92" s="140" t="s">
        <v>1023</v>
      </c>
      <c r="E92" s="279" t="s">
        <v>245</v>
      </c>
      <c r="F92" s="137">
        <v>457</v>
      </c>
    </row>
    <row r="93" spans="1:6">
      <c r="A93" s="40" t="s">
        <v>69</v>
      </c>
      <c r="B93" s="279" t="s">
        <v>930</v>
      </c>
      <c r="C93" s="280" t="s">
        <v>946</v>
      </c>
      <c r="D93" s="138" t="s">
        <v>1023</v>
      </c>
      <c r="E93" s="280" t="s">
        <v>245</v>
      </c>
      <c r="F93" s="139">
        <v>170</v>
      </c>
    </row>
    <row r="94" spans="1:6">
      <c r="A94" s="40" t="s">
        <v>69</v>
      </c>
      <c r="B94" s="279" t="s">
        <v>945</v>
      </c>
      <c r="C94" s="279" t="s">
        <v>989</v>
      </c>
      <c r="D94" s="136" t="s">
        <v>1020</v>
      </c>
      <c r="E94" s="279" t="s">
        <v>245</v>
      </c>
      <c r="F94" s="137">
        <v>375</v>
      </c>
    </row>
    <row r="95" spans="1:6">
      <c r="A95" s="40" t="s">
        <v>69</v>
      </c>
      <c r="B95" s="279" t="s">
        <v>945</v>
      </c>
      <c r="C95" s="279" t="s">
        <v>989</v>
      </c>
      <c r="D95" s="136" t="s">
        <v>1020</v>
      </c>
      <c r="E95" s="279" t="s">
        <v>245</v>
      </c>
      <c r="F95" s="137">
        <v>1800</v>
      </c>
    </row>
    <row r="96" spans="1:6">
      <c r="A96" s="40" t="s">
        <v>69</v>
      </c>
      <c r="B96" s="279" t="s">
        <v>945</v>
      </c>
      <c r="C96" s="279" t="s">
        <v>981</v>
      </c>
      <c r="D96" s="136" t="s">
        <v>1023</v>
      </c>
      <c r="E96" s="279" t="s">
        <v>245</v>
      </c>
      <c r="F96" s="137">
        <v>133.6</v>
      </c>
    </row>
    <row r="97" spans="1:6">
      <c r="A97" s="40" t="s">
        <v>69</v>
      </c>
      <c r="B97" s="279" t="s">
        <v>1006</v>
      </c>
      <c r="C97" s="279" t="s">
        <v>989</v>
      </c>
      <c r="D97" s="279" t="s">
        <v>1024</v>
      </c>
      <c r="E97" s="279" t="s">
        <v>1025</v>
      </c>
      <c r="F97" s="137">
        <v>30000</v>
      </c>
    </row>
    <row r="98" spans="1:6">
      <c r="A98" s="40" t="s">
        <v>69</v>
      </c>
      <c r="B98" s="279" t="s">
        <v>1006</v>
      </c>
      <c r="C98" s="279" t="s">
        <v>989</v>
      </c>
      <c r="D98" s="279" t="s">
        <v>1026</v>
      </c>
      <c r="E98" s="279" t="s">
        <v>1025</v>
      </c>
      <c r="F98" s="137">
        <v>30000</v>
      </c>
    </row>
    <row r="99" spans="1:6">
      <c r="A99" s="40" t="s">
        <v>69</v>
      </c>
      <c r="B99" s="279" t="s">
        <v>1006</v>
      </c>
      <c r="C99" s="279" t="s">
        <v>1027</v>
      </c>
      <c r="D99" s="279" t="s">
        <v>1028</v>
      </c>
      <c r="E99" s="279" t="s">
        <v>1025</v>
      </c>
      <c r="F99" s="137">
        <v>60000</v>
      </c>
    </row>
    <row r="100" spans="1:6">
      <c r="A100" s="40" t="s">
        <v>69</v>
      </c>
      <c r="B100" s="279" t="s">
        <v>801</v>
      </c>
      <c r="C100" s="279" t="s">
        <v>1029</v>
      </c>
      <c r="D100" s="279" t="s">
        <v>1030</v>
      </c>
      <c r="E100" s="279" t="s">
        <v>1025</v>
      </c>
      <c r="F100" s="137">
        <v>21000</v>
      </c>
    </row>
    <row r="101" spans="1:6">
      <c r="A101" s="40" t="s">
        <v>69</v>
      </c>
      <c r="B101" s="279" t="s">
        <v>801</v>
      </c>
      <c r="C101" s="279" t="s">
        <v>1031</v>
      </c>
      <c r="D101" s="279" t="s">
        <v>1032</v>
      </c>
      <c r="E101" s="279" t="s">
        <v>1025</v>
      </c>
      <c r="F101" s="137">
        <v>14000</v>
      </c>
    </row>
    <row r="102" spans="1:6">
      <c r="A102" s="40" t="s">
        <v>69</v>
      </c>
      <c r="B102" s="279" t="s">
        <v>917</v>
      </c>
      <c r="C102" s="279" t="s">
        <v>991</v>
      </c>
      <c r="D102" s="279" t="s">
        <v>1033</v>
      </c>
      <c r="E102" s="279" t="s">
        <v>1025</v>
      </c>
      <c r="F102" s="137">
        <v>3000</v>
      </c>
    </row>
    <row r="103" spans="1:6">
      <c r="A103" s="40" t="s">
        <v>69</v>
      </c>
      <c r="B103" s="279" t="s">
        <v>917</v>
      </c>
      <c r="C103" s="279" t="s">
        <v>1034</v>
      </c>
      <c r="D103" s="279" t="s">
        <v>1035</v>
      </c>
      <c r="E103" s="279" t="s">
        <v>1025</v>
      </c>
      <c r="F103" s="137">
        <v>22000</v>
      </c>
    </row>
    <row r="104" spans="1:6">
      <c r="A104" s="40" t="s">
        <v>69</v>
      </c>
      <c r="B104" s="279" t="s">
        <v>920</v>
      </c>
      <c r="C104" s="279" t="s">
        <v>965</v>
      </c>
      <c r="D104" s="140" t="s">
        <v>1036</v>
      </c>
      <c r="E104" s="279" t="s">
        <v>1025</v>
      </c>
      <c r="F104" s="137">
        <v>20000</v>
      </c>
    </row>
    <row r="105" spans="1:6">
      <c r="A105" s="40" t="s">
        <v>69</v>
      </c>
      <c r="B105" s="279" t="s">
        <v>1037</v>
      </c>
      <c r="C105" s="279" t="s">
        <v>986</v>
      </c>
      <c r="D105" s="279" t="s">
        <v>1038</v>
      </c>
      <c r="E105" s="279" t="s">
        <v>161</v>
      </c>
      <c r="F105" s="137">
        <v>8461.74</v>
      </c>
    </row>
    <row r="106" spans="1:6">
      <c r="A106" s="40" t="s">
        <v>69</v>
      </c>
      <c r="B106" s="279" t="s">
        <v>676</v>
      </c>
      <c r="C106" s="279" t="s">
        <v>1029</v>
      </c>
      <c r="D106" s="279" t="s">
        <v>1039</v>
      </c>
      <c r="E106" s="279" t="s">
        <v>161</v>
      </c>
      <c r="F106" s="137">
        <v>7315</v>
      </c>
    </row>
    <row r="107" spans="1:6">
      <c r="A107" s="40" t="s">
        <v>69</v>
      </c>
      <c r="B107" s="279" t="s">
        <v>798</v>
      </c>
      <c r="C107" s="279" t="s">
        <v>956</v>
      </c>
      <c r="D107" s="279" t="s">
        <v>1040</v>
      </c>
      <c r="E107" s="279" t="s">
        <v>161</v>
      </c>
      <c r="F107" s="137">
        <v>7315</v>
      </c>
    </row>
    <row r="108" spans="1:6">
      <c r="A108" s="40" t="s">
        <v>69</v>
      </c>
      <c r="B108" s="279" t="s">
        <v>865</v>
      </c>
      <c r="C108" s="279" t="s">
        <v>971</v>
      </c>
      <c r="D108" s="279" t="s">
        <v>1041</v>
      </c>
      <c r="E108" s="279" t="s">
        <v>161</v>
      </c>
      <c r="F108" s="137">
        <v>7315</v>
      </c>
    </row>
    <row r="109" spans="1:6">
      <c r="A109" s="40" t="s">
        <v>69</v>
      </c>
      <c r="B109" s="279" t="s">
        <v>842</v>
      </c>
      <c r="C109" s="279" t="s">
        <v>1042</v>
      </c>
      <c r="D109" s="279" t="s">
        <v>1043</v>
      </c>
      <c r="E109" s="279" t="s">
        <v>161</v>
      </c>
      <c r="F109" s="137">
        <v>7315</v>
      </c>
    </row>
    <row r="110" spans="1:6">
      <c r="A110" s="40" t="s">
        <v>69</v>
      </c>
      <c r="B110" s="279" t="s">
        <v>867</v>
      </c>
      <c r="C110" s="279" t="s">
        <v>969</v>
      </c>
      <c r="D110" s="279" t="s">
        <v>1044</v>
      </c>
      <c r="E110" s="279" t="s">
        <v>161</v>
      </c>
      <c r="F110" s="137">
        <v>7315</v>
      </c>
    </row>
    <row r="111" spans="1:6">
      <c r="A111" s="40" t="s">
        <v>69</v>
      </c>
      <c r="B111" s="279" t="s">
        <v>836</v>
      </c>
      <c r="C111" s="279" t="s">
        <v>967</v>
      </c>
      <c r="D111" s="279" t="s">
        <v>1045</v>
      </c>
      <c r="E111" s="279" t="s">
        <v>161</v>
      </c>
      <c r="F111" s="137">
        <v>7315</v>
      </c>
    </row>
    <row r="112" spans="1:6">
      <c r="A112" s="40" t="s">
        <v>69</v>
      </c>
      <c r="B112" s="279" t="s">
        <v>657</v>
      </c>
      <c r="C112" s="279" t="s">
        <v>986</v>
      </c>
      <c r="D112" s="279" t="s">
        <v>1046</v>
      </c>
      <c r="E112" s="279" t="s">
        <v>161</v>
      </c>
      <c r="F112" s="137">
        <v>7315</v>
      </c>
    </row>
    <row r="113" spans="1:6">
      <c r="A113" s="40" t="s">
        <v>69</v>
      </c>
      <c r="B113" s="279" t="s">
        <v>775</v>
      </c>
      <c r="C113" s="279" t="s">
        <v>924</v>
      </c>
      <c r="D113" s="279" t="s">
        <v>1047</v>
      </c>
      <c r="E113" s="279" t="s">
        <v>161</v>
      </c>
      <c r="F113" s="137">
        <v>7315</v>
      </c>
    </row>
    <row r="114" spans="1:6">
      <c r="A114" s="40" t="s">
        <v>69</v>
      </c>
      <c r="B114" s="279" t="s">
        <v>868</v>
      </c>
      <c r="C114" s="279" t="s">
        <v>1034</v>
      </c>
      <c r="D114" s="279" t="s">
        <v>1048</v>
      </c>
      <c r="E114" s="279" t="s">
        <v>161</v>
      </c>
      <c r="F114" s="137">
        <v>6110</v>
      </c>
    </row>
    <row r="115" spans="1:6">
      <c r="A115" s="40" t="s">
        <v>69</v>
      </c>
      <c r="B115" s="279" t="s">
        <v>1049</v>
      </c>
      <c r="C115" s="279" t="s">
        <v>906</v>
      </c>
      <c r="D115" s="279" t="s">
        <v>1050</v>
      </c>
      <c r="E115" s="279" t="s">
        <v>161</v>
      </c>
      <c r="F115" s="137">
        <v>6110</v>
      </c>
    </row>
    <row r="116" spans="1:6">
      <c r="A116" s="40" t="s">
        <v>69</v>
      </c>
      <c r="B116" s="279" t="s">
        <v>896</v>
      </c>
      <c r="C116" s="279" t="s">
        <v>888</v>
      </c>
      <c r="D116" s="279" t="s">
        <v>1051</v>
      </c>
      <c r="E116" s="279" t="s">
        <v>161</v>
      </c>
      <c r="F116" s="137">
        <v>11610</v>
      </c>
    </row>
    <row r="117" spans="1:6">
      <c r="A117" s="40" t="s">
        <v>69</v>
      </c>
      <c r="B117" s="279" t="s">
        <v>876</v>
      </c>
      <c r="C117" s="279" t="s">
        <v>954</v>
      </c>
      <c r="D117" s="279" t="s">
        <v>1052</v>
      </c>
      <c r="E117" s="279" t="s">
        <v>161</v>
      </c>
      <c r="F117" s="137">
        <v>9610</v>
      </c>
    </row>
    <row r="118" spans="1:6">
      <c r="A118" s="40" t="s">
        <v>69</v>
      </c>
      <c r="B118" s="279" t="s">
        <v>1019</v>
      </c>
      <c r="C118" s="279" t="s">
        <v>1053</v>
      </c>
      <c r="D118" s="279" t="s">
        <v>1054</v>
      </c>
      <c r="E118" s="279" t="s">
        <v>161</v>
      </c>
      <c r="F118" s="137">
        <v>9610</v>
      </c>
    </row>
    <row r="119" spans="1:6">
      <c r="A119" s="40" t="s">
        <v>69</v>
      </c>
      <c r="B119" s="279" t="s">
        <v>908</v>
      </c>
      <c r="C119" s="279" t="s">
        <v>991</v>
      </c>
      <c r="D119" s="279" t="s">
        <v>1055</v>
      </c>
      <c r="E119" s="279" t="s">
        <v>161</v>
      </c>
      <c r="F119" s="137">
        <v>14430</v>
      </c>
    </row>
    <row r="120" spans="1:6">
      <c r="A120" s="40" t="s">
        <v>69</v>
      </c>
      <c r="B120" s="279" t="s">
        <v>911</v>
      </c>
      <c r="C120" s="279" t="s">
        <v>888</v>
      </c>
      <c r="D120" s="279" t="s">
        <v>1056</v>
      </c>
      <c r="E120" s="279" t="s">
        <v>161</v>
      </c>
      <c r="F120" s="137">
        <v>14430</v>
      </c>
    </row>
    <row r="121" spans="1:6">
      <c r="A121" s="40" t="s">
        <v>69</v>
      </c>
      <c r="B121" s="279" t="s">
        <v>801</v>
      </c>
      <c r="C121" s="279" t="s">
        <v>1057</v>
      </c>
      <c r="D121" s="279" t="s">
        <v>1058</v>
      </c>
      <c r="E121" s="279" t="s">
        <v>161</v>
      </c>
      <c r="F121" s="137">
        <v>20675</v>
      </c>
    </row>
    <row r="122" spans="1:6">
      <c r="A122" s="40" t="s">
        <v>69</v>
      </c>
      <c r="B122" s="279" t="s">
        <v>914</v>
      </c>
      <c r="C122" s="279" t="s">
        <v>1034</v>
      </c>
      <c r="D122" s="279" t="s">
        <v>1059</v>
      </c>
      <c r="E122" s="279" t="s">
        <v>161</v>
      </c>
      <c r="F122" s="137">
        <v>20675</v>
      </c>
    </row>
    <row r="123" spans="1:6">
      <c r="A123" s="40" t="s">
        <v>69</v>
      </c>
      <c r="B123" s="279" t="s">
        <v>917</v>
      </c>
      <c r="C123" s="279" t="s">
        <v>926</v>
      </c>
      <c r="D123" s="279" t="s">
        <v>1045</v>
      </c>
      <c r="E123" s="279" t="s">
        <v>161</v>
      </c>
      <c r="F123" s="137">
        <v>33308</v>
      </c>
    </row>
    <row r="124" spans="1:6">
      <c r="A124" s="40" t="s">
        <v>69</v>
      </c>
      <c r="B124" s="279" t="s">
        <v>879</v>
      </c>
      <c r="C124" s="279" t="s">
        <v>890</v>
      </c>
      <c r="D124" s="279" t="s">
        <v>1046</v>
      </c>
      <c r="E124" s="279" t="s">
        <v>161</v>
      </c>
      <c r="F124" s="137">
        <v>31508</v>
      </c>
    </row>
    <row r="125" spans="1:6">
      <c r="A125" s="40" t="s">
        <v>69</v>
      </c>
      <c r="B125" s="279" t="s">
        <v>920</v>
      </c>
      <c r="C125" s="279" t="s">
        <v>888</v>
      </c>
      <c r="D125" s="140" t="s">
        <v>1047</v>
      </c>
      <c r="E125" s="279" t="s">
        <v>161</v>
      </c>
      <c r="F125" s="137">
        <v>32797.050000000003</v>
      </c>
    </row>
    <row r="126" spans="1:6">
      <c r="A126" s="40" t="s">
        <v>69</v>
      </c>
      <c r="B126" s="279" t="s">
        <v>930</v>
      </c>
      <c r="C126" s="280" t="s">
        <v>1060</v>
      </c>
      <c r="D126" s="138" t="s">
        <v>1048</v>
      </c>
      <c r="E126" s="280" t="s">
        <v>161</v>
      </c>
      <c r="F126" s="139">
        <v>41297.050000000003</v>
      </c>
    </row>
    <row r="127" spans="1:6">
      <c r="A127" s="40" t="s">
        <v>69</v>
      </c>
      <c r="B127" s="279" t="s">
        <v>945</v>
      </c>
      <c r="C127" s="279" t="s">
        <v>1061</v>
      </c>
      <c r="D127" s="136" t="s">
        <v>1050</v>
      </c>
      <c r="E127" s="279" t="s">
        <v>161</v>
      </c>
      <c r="F127" s="137">
        <v>40848.160000000003</v>
      </c>
    </row>
    <row r="128" spans="1:6">
      <c r="A128" s="40" t="s">
        <v>69</v>
      </c>
      <c r="B128" s="279" t="s">
        <v>676</v>
      </c>
      <c r="C128" s="279" t="s">
        <v>1062</v>
      </c>
      <c r="D128" s="279" t="s">
        <v>1063</v>
      </c>
      <c r="E128" s="279" t="s">
        <v>250</v>
      </c>
      <c r="F128" s="137">
        <v>800</v>
      </c>
    </row>
    <row r="129" spans="1:6">
      <c r="A129" s="40" t="s">
        <v>69</v>
      </c>
      <c r="B129" s="279" t="s">
        <v>914</v>
      </c>
      <c r="C129" s="279" t="s">
        <v>1064</v>
      </c>
      <c r="D129" s="279" t="s">
        <v>1065</v>
      </c>
      <c r="E129" s="279" t="s">
        <v>250</v>
      </c>
      <c r="F129" s="137">
        <v>5200</v>
      </c>
    </row>
    <row r="130" spans="1:6">
      <c r="A130" s="40" t="s">
        <v>69</v>
      </c>
      <c r="B130" s="279" t="s">
        <v>920</v>
      </c>
      <c r="C130" s="279" t="s">
        <v>1066</v>
      </c>
      <c r="D130" s="140" t="s">
        <v>1067</v>
      </c>
      <c r="E130" s="279" t="s">
        <v>250</v>
      </c>
      <c r="F130" s="137">
        <v>3000</v>
      </c>
    </row>
    <row r="131" spans="1:6">
      <c r="A131" s="40" t="s">
        <v>69</v>
      </c>
      <c r="B131" s="279" t="s">
        <v>930</v>
      </c>
      <c r="C131" s="280" t="s">
        <v>892</v>
      </c>
      <c r="D131" s="138" t="s">
        <v>1065</v>
      </c>
      <c r="E131" s="280" t="s">
        <v>250</v>
      </c>
      <c r="F131" s="139">
        <v>6000</v>
      </c>
    </row>
    <row r="132" spans="1:6">
      <c r="A132" s="40" t="s">
        <v>69</v>
      </c>
      <c r="B132" s="279" t="s">
        <v>945</v>
      </c>
      <c r="C132" s="279" t="s">
        <v>1068</v>
      </c>
      <c r="D132" s="136" t="s">
        <v>1065</v>
      </c>
      <c r="E132" s="279" t="s">
        <v>250</v>
      </c>
      <c r="F132" s="137">
        <v>5000</v>
      </c>
    </row>
    <row r="133" spans="1:6">
      <c r="A133" s="40" t="s">
        <v>69</v>
      </c>
      <c r="B133" s="279" t="s">
        <v>1006</v>
      </c>
      <c r="C133" s="279" t="s">
        <v>989</v>
      </c>
      <c r="D133" s="279" t="s">
        <v>1024</v>
      </c>
      <c r="E133" s="279" t="s">
        <v>237</v>
      </c>
      <c r="F133" s="137">
        <v>5000</v>
      </c>
    </row>
    <row r="134" spans="1:6">
      <c r="A134" s="40" t="s">
        <v>69</v>
      </c>
      <c r="B134" s="279" t="s">
        <v>1006</v>
      </c>
      <c r="C134" s="279" t="s">
        <v>989</v>
      </c>
      <c r="D134" s="279" t="s">
        <v>1026</v>
      </c>
      <c r="E134" s="279" t="s">
        <v>237</v>
      </c>
      <c r="F134" s="137">
        <v>5000</v>
      </c>
    </row>
    <row r="135" spans="1:6">
      <c r="A135" s="40" t="s">
        <v>69</v>
      </c>
      <c r="B135" s="279" t="s">
        <v>676</v>
      </c>
      <c r="C135" s="279" t="s">
        <v>965</v>
      </c>
      <c r="D135" s="279" t="s">
        <v>1069</v>
      </c>
      <c r="E135" s="279" t="s">
        <v>237</v>
      </c>
      <c r="F135" s="137">
        <v>20000</v>
      </c>
    </row>
    <row r="136" spans="1:6">
      <c r="A136" s="40" t="s">
        <v>69</v>
      </c>
      <c r="B136" s="279" t="s">
        <v>911</v>
      </c>
      <c r="C136" s="279" t="s">
        <v>904</v>
      </c>
      <c r="D136" s="279" t="s">
        <v>1070</v>
      </c>
      <c r="E136" s="279" t="s">
        <v>237</v>
      </c>
      <c r="F136" s="137">
        <v>950</v>
      </c>
    </row>
    <row r="137" spans="1:6">
      <c r="A137" s="40" t="s">
        <v>69</v>
      </c>
      <c r="B137" s="279" t="s">
        <v>801</v>
      </c>
      <c r="C137" s="279" t="s">
        <v>1029</v>
      </c>
      <c r="D137" s="279" t="s">
        <v>1071</v>
      </c>
      <c r="E137" s="279" t="s">
        <v>237</v>
      </c>
      <c r="F137" s="137">
        <v>9000</v>
      </c>
    </row>
    <row r="138" spans="1:6">
      <c r="A138" s="40" t="s">
        <v>69</v>
      </c>
      <c r="B138" s="279" t="s">
        <v>801</v>
      </c>
      <c r="C138" s="279" t="s">
        <v>1031</v>
      </c>
      <c r="D138" s="279" t="s">
        <v>1072</v>
      </c>
      <c r="E138" s="279" t="s">
        <v>237</v>
      </c>
      <c r="F138" s="137">
        <v>6000</v>
      </c>
    </row>
    <row r="139" spans="1:6">
      <c r="A139" s="40" t="s">
        <v>69</v>
      </c>
      <c r="B139" s="279" t="s">
        <v>917</v>
      </c>
      <c r="C139" s="279" t="s">
        <v>991</v>
      </c>
      <c r="D139" s="279" t="s">
        <v>1073</v>
      </c>
      <c r="E139" s="279" t="s">
        <v>237</v>
      </c>
      <c r="F139" s="137">
        <v>3000</v>
      </c>
    </row>
    <row r="140" spans="1:6">
      <c r="A140" s="40" t="s">
        <v>69</v>
      </c>
      <c r="B140" s="279" t="s">
        <v>917</v>
      </c>
      <c r="C140" s="279" t="s">
        <v>1034</v>
      </c>
      <c r="D140" s="279" t="s">
        <v>1074</v>
      </c>
      <c r="E140" s="279" t="s">
        <v>237</v>
      </c>
      <c r="F140" s="137">
        <v>9000</v>
      </c>
    </row>
    <row r="141" spans="1:6">
      <c r="A141" s="40" t="s">
        <v>69</v>
      </c>
      <c r="B141" s="279" t="s">
        <v>920</v>
      </c>
      <c r="C141" s="279" t="s">
        <v>965</v>
      </c>
      <c r="D141" s="140" t="s">
        <v>1075</v>
      </c>
      <c r="E141" s="279" t="s">
        <v>237</v>
      </c>
      <c r="F141" s="137">
        <v>2050</v>
      </c>
    </row>
  </sheetData>
  <autoFilter ref="A1:E141" xr:uid="{00000000-0009-0000-0000-000008000000}"/>
  <phoneticPr fontId="4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2</vt:i4>
      </vt:variant>
    </vt:vector>
  </HeadingPairs>
  <TitlesOfParts>
    <vt:vector size="23" baseType="lpstr">
      <vt:lpstr>附表一决算表</vt:lpstr>
      <vt:lpstr>附表三自筹表</vt:lpstr>
      <vt:lpstr>德力光电-旧</vt:lpstr>
      <vt:lpstr>华瑞光源-未更新</vt:lpstr>
      <vt:lpstr>德力</vt:lpstr>
      <vt:lpstr>华瑞光源-整改中</vt:lpstr>
      <vt:lpstr>华瑞-部分附件待补充</vt:lpstr>
      <vt:lpstr>龙华</vt:lpstr>
      <vt:lpstr>中大-袁</vt:lpstr>
      <vt:lpstr>华瑞光源-旧</vt:lpstr>
      <vt:lpstr>中昊-袁</vt:lpstr>
      <vt:lpstr>华瑞光源（旧</vt:lpstr>
      <vt:lpstr>瑞丰-袁</vt:lpstr>
      <vt:lpstr>其他</vt:lpstr>
      <vt:lpstr>Sheet1</vt:lpstr>
      <vt:lpstr>Sheet4</vt:lpstr>
      <vt:lpstr>Sheet2</vt:lpstr>
      <vt:lpstr>龙华旧表</vt:lpstr>
      <vt:lpstr>Sheet3</vt:lpstr>
      <vt:lpstr>预算调整</vt:lpstr>
      <vt:lpstr>正文表格</vt:lpstr>
      <vt:lpstr>附表一决算表!Print_Area</vt:lpstr>
      <vt:lpstr>附表三自筹表!Print_Titles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翁若凡</dc:creator>
  <cp:lastModifiedBy>lenovo</cp:lastModifiedBy>
  <cp:lastPrinted>2020-12-17T02:24:10Z</cp:lastPrinted>
  <dcterms:created xsi:type="dcterms:W3CDTF">2017-12-03T15:28:00Z</dcterms:created>
  <dcterms:modified xsi:type="dcterms:W3CDTF">2022-11-04T08:43:54Z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2052-11.1.0.9292</vt:lpwstr>
  </property>
</Properties>
</file>